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5200" windowHeight="11760" activeTab="1"/>
  </bookViews>
  <sheets>
    <sheet name="Income - to Company" sheetId="1" r:id="rId1"/>
    <sheet name="Breakdowns excel bank" sheetId="2" r:id="rId2"/>
  </sheets>
  <calcPr calcId="125725"/>
</workbook>
</file>

<file path=xl/calcChain.xml><?xml version="1.0" encoding="utf-8"?>
<calcChain xmlns="http://schemas.openxmlformats.org/spreadsheetml/2006/main">
  <c r="H26" i="2"/>
  <c r="H103"/>
  <c r="H102"/>
  <c r="H97"/>
  <c r="H82"/>
  <c r="H67"/>
  <c r="H64"/>
  <c r="H63"/>
  <c r="H60"/>
  <c r="H57"/>
  <c r="H43"/>
  <c r="H28"/>
  <c r="H25"/>
  <c r="H7"/>
  <c r="H20"/>
  <c r="D33"/>
  <c r="D188"/>
  <c r="D181"/>
  <c r="D172"/>
  <c r="D157"/>
  <c r="D142"/>
  <c r="D125"/>
  <c r="D109"/>
  <c r="D94"/>
  <c r="D91"/>
  <c r="D88"/>
  <c r="D84"/>
  <c r="D79"/>
  <c r="D46"/>
  <c r="D50"/>
  <c r="D45"/>
  <c r="D41"/>
  <c r="D44"/>
  <c r="D64"/>
  <c r="D37"/>
  <c r="B43" i="1"/>
  <c r="C35"/>
  <c r="G22"/>
  <c r="G16"/>
  <c r="E35" l="1"/>
  <c r="D35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<sst xmlns="http://schemas.openxmlformats.org/spreadsheetml/2006/main" count="289" uniqueCount="155">
  <si>
    <t>Business expenses (as downloaded from bank excel format)</t>
  </si>
  <si>
    <t>COMPANY</t>
  </si>
  <si>
    <t>TRUST</t>
  </si>
  <si>
    <t>Income Surgery</t>
  </si>
  <si>
    <t>Direct Credit 128594 WMP DR MANTILAS PAY</t>
  </si>
  <si>
    <t>wrong deposit, transfer from company account</t>
  </si>
  <si>
    <t>Transfer from  NetBank return workcover</t>
  </si>
  <si>
    <t>Direct Credit 128594 WOLLOMBIMEDPRACT DR.MANTILLAS PAY</t>
  </si>
  <si>
    <t>transfer from company, admin Fees</t>
  </si>
  <si>
    <t>Transfer from  NetBank AdministrationFees</t>
  </si>
  <si>
    <t>Direct Credit 128594 WMP Dr Mantillas pay</t>
  </si>
  <si>
    <t>Direct Credit 128594 WMP wmp pay Dr Lin</t>
  </si>
  <si>
    <t>Teaching</t>
  </si>
  <si>
    <t>Income Medicare</t>
  </si>
  <si>
    <t>transfer from company, equipment hires</t>
  </si>
  <si>
    <t>Direct Credit 002221 MCA-NBCSP4404831 460000492065</t>
  </si>
  <si>
    <t>Transfer from  NetBank equipment hire</t>
  </si>
  <si>
    <t>Direct Credit 002221 SIP ACAI PYMT 0440483026</t>
  </si>
  <si>
    <t>Direct Credit 002221 SIP PIP PYMT 440483 006</t>
  </si>
  <si>
    <t>Income Hospital</t>
  </si>
  <si>
    <t>Car services/insurance/supplies</t>
  </si>
  <si>
    <t>Direct Credit 409463 HUNTER NEW ENGLA 6040836</t>
  </si>
  <si>
    <t>AUDI CENTRE NEWCASTLE NEWCASTLE NS AUS Card xx2661 Value Date: 11/12/2014</t>
  </si>
  <si>
    <t>Direct Credit 409463 HUNTER NEW ENGLA 6043310</t>
  </si>
  <si>
    <t>Direct Credit 409463 HUNTER NEW ENGLA 6044123</t>
  </si>
  <si>
    <t>Car loan payment</t>
  </si>
  <si>
    <t>Direct Credit 409463 HUNTER NEW ENGLA 6050398</t>
  </si>
  <si>
    <t>Direct Debit 215806 AUDI 00163857</t>
  </si>
  <si>
    <t>Direct Credit 409463 HUNTER NEW ENGLA 6057786</t>
  </si>
  <si>
    <t>Bank Fees</t>
  </si>
  <si>
    <t>Account Fee</t>
  </si>
  <si>
    <t>Annual membership</t>
  </si>
  <si>
    <t>AMA NSW LTD          NetBank BPAY 758060 22649503 AMA annual fee</t>
  </si>
  <si>
    <t>SECURE SENTINEL QB NORTH SYDNEY  AUS Card xx2508 Value Date: 06/12/2014</t>
  </si>
  <si>
    <t>Car Services/Renewals</t>
  </si>
  <si>
    <t>200 RTA INTERNET /IVR SURRY HILLS  AUS Card xx2508 Value Date: 26/09/2014</t>
  </si>
  <si>
    <t>ALLIANZ NATIONAL     NetBank BPAY 90399 11310000293225 BMW insurance</t>
  </si>
  <si>
    <t>Car Petrol</t>
  </si>
  <si>
    <t>BJ TMARTS KOTARA KOTARA NS AUS Card xx2508 Value Date: 29/10/2014</t>
  </si>
  <si>
    <t>LOWES PETROLEUM CESSNOCK NS AUS Card xx7748 Value Date: 26/09/2014</t>
  </si>
  <si>
    <t>KLOSTER BMW NEWCASTLE WES NS AUS Card xx2508 Value Date: 30/10/2014</t>
  </si>
  <si>
    <t>LOWES PETROLEUM CESSNOCK NS AUS Card xx7748 Value Date: 07/10/2014</t>
  </si>
  <si>
    <t>QBE CTP SYDNEY  AUS Card xx2508 Value Date: 26/09/2014</t>
  </si>
  <si>
    <t>COLES EXPRESS 1517 GLENDALE NS AUS Card xx2661 Value Date: 27/11/2014</t>
  </si>
  <si>
    <t>REPCO 012080 CESSNOCK NS AUS Card xx2508 Value Date: 27/10/2014</t>
  </si>
  <si>
    <t>COLES EXPRESS 1517 GLENDALE NS AUS Card xx7748 Value Date: 17/10/2014</t>
  </si>
  <si>
    <t>RMS ETOLL PH 131865 PARRAMATTA  AUS Card xx2508 Value Date: 18/10/2014</t>
  </si>
  <si>
    <t>COLES EXPRESS 1517 GLENDALE NS AUS Card xx2661 Value Date: 06/11/2014</t>
  </si>
  <si>
    <t>COLES EXPRESS 1517 GLENDALE NS AUS Card xx2661 Value Date: 05/12/2014</t>
  </si>
  <si>
    <t>COLES EXPRESS 1517 GLENDALE NS AUS Card xx2661 Value Date: 29/12/2014</t>
  </si>
  <si>
    <t>COLES EXPRESS 1517 GLENDALE NS AUS Card xx2508 Value Date: 09/11/2014</t>
  </si>
  <si>
    <t>COLES EXPRESS 1517 GLENDALE NS AUS Card xx2661 Value Date: 18/12/2014</t>
  </si>
  <si>
    <t>COLES EXPRESS 1517 GLENDALE NS AUS Card xx2508 Value Date: 14/12/2014</t>
  </si>
  <si>
    <t>COLES EXPRESS 1517 GLENDALE NS AUS Card xx2661 Value Date: 17/11/2014</t>
  </si>
  <si>
    <t>COLES EXPRESS 1517 GLENDALE NS AUS Card xx2508 Value Date: 27/10/2014</t>
  </si>
  <si>
    <t>COLES EXPRESS 1850 RUNAWAY BAY QL AUS Card xx7748 Value Date: 04/10/2014</t>
  </si>
  <si>
    <t>COLES EXPRESS 1632 WALLSEND NS AUS Card xx2508 Value Date: 12/10/2014</t>
  </si>
  <si>
    <t>COLES EXPRESS 1517 GLENDALE NS AUS Card xx7748 Value Date: 10/10/2014</t>
  </si>
  <si>
    <t>COLES EXPRESS 1747 KOTARA NS AUS Card xx2508 Value Date: 16/11/2014</t>
  </si>
  <si>
    <t>COLES EXPRESS 1517 GLENDALE NS AUS Card xx2661 Value Date: 21/11/2014</t>
  </si>
  <si>
    <t>COLES EXPRESS 1747 KOTARA NS AUS Card xx7766 Value Date: 02/12/2014</t>
  </si>
  <si>
    <t>COLES EXPRESS 1747 KOTARA NS AUS Card xx7766 Value Date: 04/11/2014</t>
  </si>
  <si>
    <t>Supplies/Secretarial Bag/Internet site membership</t>
  </si>
  <si>
    <t>COLES EXPRESS 1747 KOTARA NS AUS Card xx7766 Value Date: 08/12/2014</t>
  </si>
  <si>
    <t>PRADA @ MBS SINGAPORE SG SGP Card xx4037 AUD 3186.43 Value Date: 21/10/2014</t>
  </si>
  <si>
    <t>COLES EXPRESS 1747 KOTARA NS AUS Card xx7766 Value Date: 22/12/2014</t>
  </si>
  <si>
    <t>Direct Debit 005221 FLEXIRENT 1246379</t>
  </si>
  <si>
    <t>COLES EXPRESS 1747 KOTARA NS AUS Card xx7766 Value Date: 24/11/2014</t>
  </si>
  <si>
    <t>COLES EXPRESS 1747 KOTARA NS AUS Card xx7766 Value Date: 28/11/2014</t>
  </si>
  <si>
    <t>COLES EXPRESS 1747 KOTARA NS AUS Card xx7766 Value Date: 29/10/2014</t>
  </si>
  <si>
    <t>BRI*MANTILLAMEDICAL.CO 180-0091917 MA USA Card xx7748 AUD 19.99 Value Date: 15/10/2014</t>
  </si>
  <si>
    <t>Car Loan</t>
  </si>
  <si>
    <t>BAS payment</t>
  </si>
  <si>
    <t>Direct Debit 009347 BMW AUST FINANCE ODDS LOAN # 902093</t>
  </si>
  <si>
    <t>TAX OFFICE PAYMENTS  NetBank BPAY 75556 249469798118160 ATO tax</t>
  </si>
  <si>
    <t>Secretary Salary</t>
  </si>
  <si>
    <t>Transfer to xx1093 NetBank salary secretary</t>
  </si>
  <si>
    <t>Supplies</t>
  </si>
  <si>
    <t>COSTCO WHOLESALE PTY LIDCOMBE  AUS Card xx2508 Value Date: 13/12/2014</t>
  </si>
  <si>
    <t>DICK SMITH W8281 NORTH RYDE  AUS Card xx2508 Value Date: 13/12/2014</t>
  </si>
  <si>
    <t>SPECSAVERS KOTARA KOTARA NS AUS Card xx2508 Value Date: 29/10/2014</t>
  </si>
  <si>
    <t>Super Savings</t>
  </si>
  <si>
    <t>Transfer to CBA A/c NetBank super savings</t>
  </si>
  <si>
    <t>Office</t>
  </si>
  <si>
    <t>HUNTER WATER         NetBank BPAY 747717 02048596513 WATERpaddockclose</t>
  </si>
  <si>
    <t>LAKE MACQUARIE COUNC NetBank BPAY 7781 00191486</t>
  </si>
  <si>
    <t>BAS Payment</t>
  </si>
  <si>
    <t>TAX OFFICE PAYMENTS  NetBank BPAY 75556 431520839973360 ATO tax</t>
  </si>
  <si>
    <t>Pay for Accountant fees</t>
  </si>
  <si>
    <t>Transfer to other Bank NetBank accounting hub pty</t>
  </si>
  <si>
    <t>Tax Payments</t>
  </si>
  <si>
    <t>TAX OFFICE PAYMENTS  NetBank BPAY 75556 551008210225252701 ATO tax</t>
  </si>
  <si>
    <t>Transfer to Trust Company</t>
  </si>
  <si>
    <t>Transfer to CBA A/c NetBank AdministrationFees</t>
  </si>
  <si>
    <t>Transfer to CBA A/c NetBank equipment hire</t>
  </si>
  <si>
    <t>Doctors Salary</t>
  </si>
  <si>
    <t>Transfer to xx1093 NetBank Doctors Salary</t>
  </si>
  <si>
    <t>Transfer to xx1557 NetBank Doctors Salary</t>
  </si>
  <si>
    <t>Communication/Internet</t>
  </si>
  <si>
    <t>BELONG 61130023566 AU AUS Card xx2508 Value Date: 13/11/2014</t>
  </si>
  <si>
    <t>VIRGIN KOTARA KOTARA NS AUS Card xx7766 Value Date: 04/12/2014</t>
  </si>
  <si>
    <t>TELSTRA TSN KOTARA KOTARA  AUS Card xx2508 Value Date: 04/12/2014</t>
  </si>
  <si>
    <t>Direct Debit 068525 Virgin Mobile P51128099</t>
  </si>
  <si>
    <t>Direct Debit 068525 Virgin Mobile P51156412</t>
  </si>
  <si>
    <t>Direct Debit 068525 Virgin Mobile P51741791</t>
  </si>
  <si>
    <t>Direct Debit 068525 Virgin Mobile P51806704</t>
  </si>
  <si>
    <t>Direct Debit 068525 Virgin Mobile P52397880</t>
  </si>
  <si>
    <t>Direct Debit 068525 Virgin Mobile P52464980</t>
  </si>
  <si>
    <t>Direct Debit 251350 EXETEL CUST107258</t>
  </si>
  <si>
    <t>Direct Debit 251350 EXETEL CUST-107258</t>
  </si>
  <si>
    <t>Conference Travels/fees/meals</t>
  </si>
  <si>
    <t>CHARIS SEAFOODS LABRADOR QL AUS Card xx2508 Value Date: 29/09/2014</t>
  </si>
  <si>
    <t>THE GRAND APARTMENTS LABRADOR QL AUS Card xx2508 Value Date: 29/09/2014</t>
  </si>
  <si>
    <t>SYD APRT EPARK ONL28 SYDNEY INTERN  AUS Card xx2508 Value Date: 11/10/2014</t>
  </si>
  <si>
    <t>LE GROVE SERVICE APT Singapore  SGP Card xx2508 AUD 2777.54 Value Date: 18/10/2014</t>
  </si>
  <si>
    <t>MAD MEX FRESH MEXICQPS SYDNEY  AUS Card xx7766 Value Date: 08/11/2014</t>
  </si>
  <si>
    <t>MCDONALDS SYD CTRL PL SYDNEY  AUS Card xx7766 Value Date: 08/11/2014</t>
  </si>
  <si>
    <t>JAMIES ITALIAN BY JA SYDNEY  AUS Card xx2508 Value Date: 08/11/2014</t>
  </si>
  <si>
    <t>Wrong Deposit - transfer to trust account</t>
  </si>
  <si>
    <t>Chq Dep Branch Cessnock</t>
  </si>
  <si>
    <t>Transfer to CBA A/c NetBank wrong deposit - trust account</t>
  </si>
  <si>
    <t>SECOND QUARTER</t>
  </si>
  <si>
    <t>TOTAL INCOME</t>
  </si>
  <si>
    <t>30% to Surgery</t>
  </si>
  <si>
    <t>GST 10% paid to surgery</t>
  </si>
  <si>
    <t>70% take home</t>
  </si>
  <si>
    <t>weeks</t>
  </si>
  <si>
    <t>Date</t>
  </si>
  <si>
    <t>GST 10%</t>
  </si>
  <si>
    <t>take-home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</si>
  <si>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</si>
  <si>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</si>
  <si>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</si>
  <si>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</si>
  <si>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</si>
  <si>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</si>
  <si>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</si>
  <si>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</si>
  <si>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</si>
  <si>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</si>
  <si>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</si>
  <si>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</si>
  <si>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</si>
  <si>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</si>
  <si>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age care PIP</t>
  </si>
  <si>
    <t>teaching</t>
  </si>
  <si>
    <t>Cessnock VMO Hospital Pay</t>
  </si>
  <si>
    <t>PAY received</t>
  </si>
  <si>
    <t>10% GST charged</t>
  </si>
  <si>
    <t>Payment</t>
  </si>
  <si>
    <t>Cessnock VMO private</t>
  </si>
  <si>
    <t>(NO GST)</t>
  </si>
  <si>
    <t>date</t>
  </si>
  <si>
    <t>Total money in</t>
  </si>
  <si>
    <t>Total money out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</si>
</sst>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2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14" fontId="5" fillId="0" borderId="0" xfId="4" applyNumberFormat="1" applyFont="1" applyAlignment="1">
      <alignment horizontal="right" wrapText="1"/>
    </xf>
    <xf numFmtId="0" fontId="5" fillId="0" borderId="0" xfId="4" applyFont="1" applyAlignment="1"/>
    <xf numFmtId="164" fontId="5" fillId="0" borderId="0" xfId="4" applyNumberFormat="1" applyFont="1" applyAlignment="1">
      <alignment wrapText="1"/>
    </xf>
    <xf numFmtId="0" fontId="5" fillId="0" borderId="0" xfId="4" applyFont="1" applyAlignment="1">
      <alignment wrapText="1"/>
    </xf>
    <xf numFmtId="44" fontId="5" fillId="0" borderId="0" xfId="1" applyFont="1" applyAlignment="1">
      <alignment wrapText="1"/>
    </xf>
    <xf numFmtId="0" fontId="6" fillId="0" borderId="0" xfId="4" applyFont="1" applyAlignment="1"/>
    <xf numFmtId="164" fontId="5" fillId="0" borderId="0" xfId="4" applyNumberFormat="1" applyFont="1" applyAlignment="1">
      <alignment horizontal="right" wrapText="1"/>
    </xf>
    <xf numFmtId="14" fontId="0" fillId="0" borderId="0" xfId="0" applyNumberFormat="1"/>
    <xf numFmtId="0" fontId="5" fillId="4" borderId="0" xfId="4" applyFont="1" applyFill="1" applyAlignment="1">
      <alignment wrapText="1"/>
    </xf>
    <xf numFmtId="14" fontId="5" fillId="0" borderId="0" xfId="4" applyNumberFormat="1" applyFont="1" applyAlignment="1">
      <alignment wrapText="1"/>
    </xf>
    <xf numFmtId="0" fontId="5" fillId="0" borderId="0" xfId="4" applyNumberFormat="1" applyFont="1" applyAlignment="1">
      <alignment horizontal="right" wrapText="1"/>
    </xf>
    <xf numFmtId="9" fontId="5" fillId="0" borderId="0" xfId="2" applyFont="1" applyAlignment="1">
      <alignment wrapText="1"/>
    </xf>
    <xf numFmtId="0" fontId="4" fillId="4" borderId="0" xfId="4" applyFill="1" applyAlignment="1">
      <alignment wrapText="1"/>
    </xf>
    <xf numFmtId="14" fontId="4" fillId="0" borderId="0" xfId="4" applyNumberFormat="1" applyAlignment="1">
      <alignment wrapText="1"/>
    </xf>
    <xf numFmtId="164" fontId="4" fillId="0" borderId="0" xfId="4" applyNumberFormat="1" applyAlignment="1">
      <alignment wrapText="1"/>
    </xf>
    <xf numFmtId="164" fontId="3" fillId="3" borderId="0" xfId="3" applyNumberFormat="1" applyAlignment="1">
      <alignment wrapText="1"/>
    </xf>
    <xf numFmtId="164" fontId="4" fillId="0" borderId="0" xfId="4" applyNumberFormat="1" applyFont="1" applyAlignment="1">
      <alignment wrapText="1"/>
    </xf>
    <xf numFmtId="0" fontId="4" fillId="0" borderId="0" xfId="4" applyAlignment="1">
      <alignment wrapText="1"/>
    </xf>
    <xf numFmtId="14" fontId="4" fillId="5" borderId="0" xfId="4" applyNumberFormat="1" applyFill="1" applyAlignment="1">
      <alignment wrapText="1"/>
    </xf>
    <xf numFmtId="164" fontId="4" fillId="5" borderId="0" xfId="4" applyNumberFormat="1" applyFill="1" applyAlignment="1">
      <alignment wrapText="1"/>
    </xf>
    <xf numFmtId="0" fontId="4" fillId="0" borderId="0" xfId="4" applyFont="1" applyAlignment="1">
      <alignment wrapText="1"/>
    </xf>
    <xf numFmtId="14" fontId="4" fillId="0" borderId="0" xfId="4" applyNumberFormat="1" applyFont="1" applyAlignment="1">
      <alignment wrapText="1"/>
    </xf>
    <xf numFmtId="164" fontId="4" fillId="0" borderId="0" xfId="4" applyNumberFormat="1" applyAlignment="1"/>
    <xf numFmtId="164" fontId="4" fillId="0" borderId="0" xfId="4" applyNumberFormat="1" applyAlignment="1">
      <alignment horizontal="center" wrapText="1"/>
    </xf>
    <xf numFmtId="0" fontId="0" fillId="5" borderId="0" xfId="0" applyFill="1"/>
    <xf numFmtId="164" fontId="0" fillId="0" borderId="0" xfId="0" applyNumberFormat="1"/>
    <xf numFmtId="44" fontId="4" fillId="5" borderId="0" xfId="1" applyFont="1" applyFill="1" applyAlignment="1">
      <alignment wrapText="1"/>
    </xf>
    <xf numFmtId="43" fontId="2" fillId="2" borderId="0" xfId="5" applyFont="1" applyFill="1" applyAlignment="1">
      <alignment wrapText="1"/>
    </xf>
    <xf numFmtId="43" fontId="2" fillId="2" borderId="0" xfId="5" applyFont="1" applyFill="1" applyAlignment="1"/>
    <xf numFmtId="43" fontId="2" fillId="5" borderId="0" xfId="5" applyFont="1" applyFill="1" applyAlignment="1">
      <alignment wrapText="1"/>
    </xf>
    <xf numFmtId="164" fontId="5" fillId="6" borderId="0" xfId="4" applyNumberFormat="1" applyFont="1" applyFill="1" applyAlignment="1">
      <alignment wrapText="1"/>
    </xf>
    <xf numFmtId="43" fontId="2" fillId="6" borderId="0" xfId="5" applyFont="1" applyFill="1" applyAlignment="1">
      <alignment wrapText="1"/>
    </xf>
    <xf numFmtId="14" fontId="5" fillId="6" borderId="0" xfId="4" applyNumberFormat="1" applyFont="1" applyFill="1" applyAlignment="1">
      <alignment horizontal="right" wrapText="1"/>
    </xf>
    <xf numFmtId="0" fontId="5" fillId="6" borderId="0" xfId="4" applyFont="1" applyFill="1" applyAlignment="1">
      <alignment wrapText="1"/>
    </xf>
  </cellXfs>
  <cellStyles count="6">
    <cellStyle name="Comma" xfId="5" builtinId="3"/>
    <cellStyle name="Currency" xfId="1" builtinId="4"/>
    <cellStyle name="Neutral" xfId="3" builtinId="28"/>
    <cellStyle name="Normal" xfId="0" builtinId="0"/>
    <cellStyle name="Normal 2" xfId="4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J16" sqref="J16"/>
    </sheetView>
  </sheetViews>
  <sheetFormatPr defaultRowHeight="15"/>
  <cols>
    <col min="1" max="1" width="15.140625" customWidth="1"/>
    <col min="2" max="2" width="17.140625" customWidth="1"/>
    <col min="3" max="3" width="16.7109375" customWidth="1"/>
    <col min="4" max="4" width="18.28515625" customWidth="1"/>
    <col min="5" max="5" width="17" customWidth="1"/>
    <col min="6" max="6" width="18.28515625" customWidth="1"/>
    <col min="7" max="8" width="10.140625" bestFit="1" customWidth="1"/>
  </cols>
  <sheetData>
    <row r="1" spans="1:7" ht="26.25">
      <c r="A1" s="9" t="s">
        <v>121</v>
      </c>
      <c r="B1" s="10"/>
      <c r="C1" s="11" t="s">
        <v>122</v>
      </c>
      <c r="D1" s="11" t="s">
        <v>123</v>
      </c>
      <c r="E1" s="11" t="s">
        <v>124</v>
      </c>
      <c r="F1" s="12" t="s">
        <v>125</v>
      </c>
    </row>
    <row r="2" spans="1:7">
      <c r="A2" s="13" t="s">
        <v>126</v>
      </c>
      <c r="B2" s="14" t="s">
        <v>127</v>
      </c>
      <c r="C2" s="15"/>
      <c r="D2" s="15"/>
      <c r="E2" s="16" t="s">
        <v>128</v>
      </c>
      <c r="F2" s="17" t="s">
        <v>129</v>
      </c>
    </row>
    <row r="3" spans="1:7">
      <c r="A3" s="13" t="s">
        <v>130</v>
      </c>
      <c r="B3" s="14">
        <v>41913</v>
      </c>
      <c r="C3" s="15">
        <v>5184.95</v>
      </c>
      <c r="D3" s="15">
        <v>1555.48</v>
      </c>
      <c r="E3" s="15">
        <v>155.55000000000001</v>
      </c>
      <c r="F3" s="20">
        <f t="shared" ref="F3:F16" si="0">C3-D3-E3</f>
        <v>3473.9199999999996</v>
      </c>
      <c r="G3" s="26"/>
    </row>
    <row r="4" spans="1:7">
      <c r="A4" s="13" t="s">
        <v>131</v>
      </c>
      <c r="B4" s="14">
        <v>41920</v>
      </c>
      <c r="C4" s="15">
        <v>2265.6999999999998</v>
      </c>
      <c r="D4" s="15">
        <v>679.71</v>
      </c>
      <c r="E4" s="15">
        <v>67.97</v>
      </c>
      <c r="F4" s="20">
        <f t="shared" si="0"/>
        <v>1518.0199999999998</v>
      </c>
    </row>
    <row r="5" spans="1:7">
      <c r="A5" s="13" t="s">
        <v>132</v>
      </c>
      <c r="B5" s="14">
        <v>41927</v>
      </c>
      <c r="C5" s="15">
        <v>11386.15</v>
      </c>
      <c r="D5" s="15">
        <v>3351.35</v>
      </c>
      <c r="E5" s="15">
        <v>335.14</v>
      </c>
      <c r="F5" s="20">
        <f t="shared" si="0"/>
        <v>7699.6599999999989</v>
      </c>
    </row>
    <row r="6" spans="1:7">
      <c r="A6" s="13" t="s">
        <v>133</v>
      </c>
      <c r="B6" s="14">
        <v>41934</v>
      </c>
      <c r="C6" s="15">
        <v>4867.5</v>
      </c>
      <c r="D6" s="15">
        <v>1460.25</v>
      </c>
      <c r="E6" s="15">
        <v>146.03</v>
      </c>
      <c r="F6" s="20">
        <f t="shared" si="0"/>
        <v>3261.22</v>
      </c>
    </row>
    <row r="7" spans="1:7">
      <c r="A7" s="13" t="s">
        <v>134</v>
      </c>
      <c r="B7" s="14">
        <v>41941</v>
      </c>
      <c r="C7" s="15">
        <v>3724.2</v>
      </c>
      <c r="D7" s="15">
        <v>1102.6500000000001</v>
      </c>
      <c r="E7" s="15">
        <v>110.26</v>
      </c>
      <c r="F7" s="20">
        <f t="shared" si="0"/>
        <v>2511.2899999999995</v>
      </c>
    </row>
    <row r="8" spans="1:7">
      <c r="A8" s="13" t="s">
        <v>135</v>
      </c>
      <c r="B8" s="14">
        <v>41948</v>
      </c>
      <c r="C8" s="15">
        <v>5808.85</v>
      </c>
      <c r="D8" s="15">
        <v>1726.85</v>
      </c>
      <c r="E8" s="15">
        <v>172.69</v>
      </c>
      <c r="F8" s="20">
        <f t="shared" si="0"/>
        <v>3909.3100000000004</v>
      </c>
    </row>
    <row r="9" spans="1:7">
      <c r="A9" s="13" t="s">
        <v>136</v>
      </c>
      <c r="B9" s="14">
        <v>41953</v>
      </c>
      <c r="C9" s="15">
        <v>6674.05</v>
      </c>
      <c r="D9" s="15">
        <v>1997.04</v>
      </c>
      <c r="E9" s="15">
        <v>199.7</v>
      </c>
      <c r="F9" s="20">
        <f t="shared" si="0"/>
        <v>4477.3100000000004</v>
      </c>
    </row>
    <row r="10" spans="1:7">
      <c r="A10" s="13" t="s">
        <v>137</v>
      </c>
      <c r="B10" s="14">
        <v>41962</v>
      </c>
      <c r="C10" s="15">
        <v>11909.8</v>
      </c>
      <c r="D10" s="15">
        <v>3522.18</v>
      </c>
      <c r="E10" s="15">
        <v>352.22</v>
      </c>
      <c r="F10" s="20">
        <f t="shared" si="0"/>
        <v>8035.3999999999987</v>
      </c>
    </row>
    <row r="11" spans="1:7">
      <c r="A11" s="13" t="s">
        <v>138</v>
      </c>
      <c r="B11" s="14">
        <v>41969</v>
      </c>
      <c r="C11" s="15">
        <v>9824.2000000000007</v>
      </c>
      <c r="D11" s="15">
        <v>2947.26</v>
      </c>
      <c r="E11" s="15">
        <v>294.73</v>
      </c>
      <c r="F11" s="20">
        <f t="shared" si="0"/>
        <v>6582.2100000000009</v>
      </c>
    </row>
    <row r="12" spans="1:7">
      <c r="A12" s="13" t="s">
        <v>139</v>
      </c>
      <c r="B12" s="14">
        <v>41976</v>
      </c>
      <c r="C12" s="15">
        <v>12350.45</v>
      </c>
      <c r="D12" s="15">
        <v>3676.73</v>
      </c>
      <c r="E12" s="15">
        <v>367.67</v>
      </c>
      <c r="F12" s="20">
        <f t="shared" si="0"/>
        <v>8306.0500000000011</v>
      </c>
    </row>
    <row r="13" spans="1:7">
      <c r="A13" s="13" t="s">
        <v>140</v>
      </c>
      <c r="B13" s="14">
        <v>41981</v>
      </c>
      <c r="C13" s="15">
        <v>6317.05</v>
      </c>
      <c r="D13" s="15">
        <v>1881.18</v>
      </c>
      <c r="E13" s="15">
        <v>188.12</v>
      </c>
      <c r="F13" s="20">
        <f t="shared" si="0"/>
        <v>4247.75</v>
      </c>
    </row>
    <row r="14" spans="1:7">
      <c r="A14" s="13" t="s">
        <v>141</v>
      </c>
      <c r="B14" s="14">
        <v>41990</v>
      </c>
      <c r="C14" s="15">
        <v>11223</v>
      </c>
      <c r="D14" s="15">
        <v>3355.34</v>
      </c>
      <c r="E14" s="15">
        <v>335.53</v>
      </c>
      <c r="F14" s="20">
        <f t="shared" si="0"/>
        <v>7532.13</v>
      </c>
    </row>
    <row r="15" spans="1:7">
      <c r="A15" s="13" t="s">
        <v>142</v>
      </c>
      <c r="B15" s="14">
        <v>41995</v>
      </c>
      <c r="C15" s="15">
        <v>2811.9</v>
      </c>
      <c r="D15" s="15">
        <v>777.24</v>
      </c>
      <c r="E15" s="15">
        <v>77.72</v>
      </c>
      <c r="F15" s="20">
        <f t="shared" si="0"/>
        <v>1956.94</v>
      </c>
    </row>
    <row r="16" spans="1:7">
      <c r="A16" s="18" t="s">
        <v>143</v>
      </c>
      <c r="B16" s="14">
        <v>42002</v>
      </c>
      <c r="C16" s="15">
        <v>7764.6</v>
      </c>
      <c r="D16" s="15">
        <v>2308.62</v>
      </c>
      <c r="E16" s="15">
        <v>230.86</v>
      </c>
      <c r="F16" s="20">
        <f t="shared" si="0"/>
        <v>5225.1200000000008</v>
      </c>
      <c r="G16" s="26">
        <f>SUM(F3:F16)</f>
        <v>68736.33</v>
      </c>
    </row>
    <row r="17" spans="1:8">
      <c r="A17" s="13"/>
      <c r="B17" s="14"/>
      <c r="C17" s="15"/>
      <c r="D17" s="15"/>
      <c r="E17" s="15"/>
      <c r="F17" s="15"/>
      <c r="H17" s="26"/>
    </row>
    <row r="18" spans="1:8">
      <c r="A18" s="13" t="s">
        <v>144</v>
      </c>
      <c r="B18" s="14">
        <v>41969</v>
      </c>
      <c r="C18" s="15">
        <v>1500</v>
      </c>
      <c r="D18" s="15">
        <v>0</v>
      </c>
      <c r="E18" s="15">
        <v>0</v>
      </c>
      <c r="F18" s="20">
        <v>1500</v>
      </c>
    </row>
    <row r="19" spans="1:8">
      <c r="A19" s="13"/>
      <c r="B19" s="14">
        <v>41969</v>
      </c>
      <c r="C19" s="15">
        <v>520</v>
      </c>
      <c r="D19" s="15">
        <v>0</v>
      </c>
      <c r="E19" s="15">
        <v>0</v>
      </c>
      <c r="F19" s="20">
        <v>520</v>
      </c>
    </row>
    <row r="20" spans="1:8">
      <c r="A20" s="13"/>
      <c r="B20" s="14"/>
      <c r="C20" s="15"/>
      <c r="D20" s="15"/>
      <c r="E20" s="15"/>
      <c r="F20" s="15"/>
    </row>
    <row r="21" spans="1:8">
      <c r="A21" s="13"/>
      <c r="B21" s="14"/>
      <c r="C21" s="15"/>
      <c r="D21" s="15"/>
      <c r="E21" s="15"/>
      <c r="F21" s="15"/>
    </row>
    <row r="22" spans="1:8">
      <c r="A22" s="13" t="s">
        <v>145</v>
      </c>
      <c r="B22" s="14">
        <v>41990</v>
      </c>
      <c r="C22" s="15">
        <v>1100</v>
      </c>
      <c r="D22" s="15">
        <v>0</v>
      </c>
      <c r="E22" s="15">
        <v>0</v>
      </c>
      <c r="F22" s="20">
        <v>1100</v>
      </c>
      <c r="G22" s="26">
        <f>SUM(F18:F22)</f>
        <v>3120</v>
      </c>
    </row>
    <row r="23" spans="1:8">
      <c r="A23" s="13"/>
      <c r="B23" s="14"/>
      <c r="C23" s="15"/>
      <c r="D23" s="15"/>
      <c r="E23" s="15"/>
      <c r="F23" s="15"/>
    </row>
    <row r="24" spans="1:8">
      <c r="A24" s="13"/>
      <c r="B24" s="14"/>
      <c r="C24" s="15"/>
      <c r="D24" s="15"/>
      <c r="E24" s="15"/>
      <c r="F24" s="15"/>
    </row>
    <row r="25" spans="1:8">
      <c r="A25" s="19"/>
      <c r="B25" s="20"/>
      <c r="C25" s="20"/>
      <c r="D25" s="20"/>
      <c r="E25" s="20"/>
      <c r="F25" s="20"/>
    </row>
    <row r="26" spans="1:8" ht="26.25">
      <c r="A26" s="21" t="s">
        <v>146</v>
      </c>
      <c r="B26" s="14"/>
      <c r="C26" s="15"/>
      <c r="D26" s="15"/>
      <c r="E26" s="15"/>
      <c r="F26" s="15"/>
    </row>
    <row r="27" spans="1:8">
      <c r="A27" s="18"/>
      <c r="B27" s="14"/>
      <c r="C27" s="15"/>
      <c r="D27" s="15"/>
      <c r="E27" s="15"/>
      <c r="F27" s="15"/>
    </row>
    <row r="28" spans="1:8">
      <c r="A28" s="18"/>
      <c r="B28" s="22" t="s">
        <v>127</v>
      </c>
      <c r="C28" s="17" t="s">
        <v>147</v>
      </c>
      <c r="D28" s="17" t="s">
        <v>148</v>
      </c>
      <c r="E28" s="15" t="s">
        <v>149</v>
      </c>
      <c r="F28" s="15"/>
    </row>
    <row r="29" spans="1:8">
      <c r="A29" s="18"/>
      <c r="B29" s="14"/>
      <c r="C29" s="15"/>
      <c r="D29" s="15"/>
      <c r="E29" s="15"/>
      <c r="F29" s="23"/>
    </row>
    <row r="30" spans="1:8">
      <c r="A30" s="18"/>
      <c r="B30" s="14">
        <v>41936</v>
      </c>
      <c r="C30" s="20">
        <v>6943.2</v>
      </c>
      <c r="D30" s="15">
        <v>631.20000000000005</v>
      </c>
      <c r="E30" s="15">
        <v>6312</v>
      </c>
      <c r="F30" s="15"/>
    </row>
    <row r="31" spans="1:8">
      <c r="A31" s="18"/>
      <c r="B31" s="14">
        <v>41967</v>
      </c>
      <c r="C31" s="20">
        <v>1399.09</v>
      </c>
      <c r="D31" s="15">
        <v>127.19</v>
      </c>
      <c r="E31" s="15">
        <v>1271.9000000000001</v>
      </c>
      <c r="F31" s="15"/>
      <c r="G31" s="26"/>
    </row>
    <row r="32" spans="1:8">
      <c r="A32" s="18"/>
      <c r="B32" s="14">
        <v>41992</v>
      </c>
      <c r="C32" s="20">
        <v>14045.35</v>
      </c>
      <c r="D32" s="15">
        <v>1276.8499999999999</v>
      </c>
      <c r="E32" s="15">
        <v>12768.5</v>
      </c>
      <c r="F32" s="15"/>
    </row>
    <row r="33" spans="1:6">
      <c r="A33" s="18"/>
      <c r="B33" s="14"/>
      <c r="C33" s="15"/>
      <c r="D33" s="15"/>
      <c r="E33" s="15"/>
      <c r="F33" s="23"/>
    </row>
    <row r="34" spans="1:6">
      <c r="A34" s="18"/>
      <c r="B34" s="14"/>
      <c r="C34" s="15"/>
      <c r="D34" s="15"/>
      <c r="E34" s="15"/>
      <c r="F34" s="15"/>
    </row>
    <row r="35" spans="1:6">
      <c r="A35" s="19"/>
      <c r="B35" s="20"/>
      <c r="C35" s="20">
        <f>SUM(C30:C34)</f>
        <v>22387.64</v>
      </c>
      <c r="D35" s="20">
        <f>SUM(D30:D34)</f>
        <v>2035.24</v>
      </c>
      <c r="E35" s="20">
        <f>SUM(E30:E34)</f>
        <v>20352.400000000001</v>
      </c>
      <c r="F35" s="20"/>
    </row>
    <row r="36" spans="1:6">
      <c r="A36" s="14"/>
      <c r="B36" s="14"/>
      <c r="C36" s="15"/>
      <c r="D36" s="24"/>
      <c r="E36" s="24"/>
      <c r="F36" s="15"/>
    </row>
    <row r="37" spans="1:6">
      <c r="A37" s="14"/>
      <c r="B37" s="15"/>
      <c r="C37" s="15"/>
      <c r="D37" s="15"/>
      <c r="E37" s="15"/>
      <c r="F37" s="15"/>
    </row>
    <row r="38" spans="1:6" ht="26.25">
      <c r="A38" s="18" t="s">
        <v>150</v>
      </c>
      <c r="B38" s="14" t="s">
        <v>151</v>
      </c>
      <c r="C38" s="15"/>
      <c r="D38" s="15"/>
      <c r="E38" s="15"/>
      <c r="F38" s="15"/>
    </row>
    <row r="39" spans="1:6">
      <c r="A39" s="18" t="s">
        <v>152</v>
      </c>
      <c r="B39" s="14"/>
      <c r="C39" s="15"/>
      <c r="D39" s="15"/>
      <c r="E39" s="15"/>
      <c r="F39" s="15"/>
    </row>
    <row r="40" spans="1:6">
      <c r="A40" s="14"/>
      <c r="B40" s="15"/>
      <c r="C40" s="15"/>
      <c r="D40" s="15"/>
      <c r="E40" s="15"/>
      <c r="F40" s="15"/>
    </row>
    <row r="41" spans="1:6">
      <c r="A41" s="14">
        <v>41920</v>
      </c>
      <c r="B41" s="27">
        <v>61.75</v>
      </c>
      <c r="D41" s="15"/>
      <c r="E41" s="15"/>
      <c r="F41" s="15"/>
    </row>
    <row r="42" spans="1:6">
      <c r="A42" s="14">
        <v>41934</v>
      </c>
      <c r="B42" s="27">
        <v>138.65</v>
      </c>
      <c r="D42" s="15"/>
      <c r="E42" s="15"/>
      <c r="F42" s="15"/>
    </row>
    <row r="43" spans="1:6">
      <c r="A43" s="14"/>
      <c r="B43" s="15">
        <f>SUM(B41:B42)</f>
        <v>200.4</v>
      </c>
      <c r="C43" s="15"/>
      <c r="D43" s="15"/>
      <c r="E43" s="15"/>
      <c r="F43" s="15"/>
    </row>
  </sheetData>
  <mergeCells count="1">
    <mergeCell ref="D36:E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88"/>
  <sheetViews>
    <sheetView tabSelected="1" topLeftCell="C2" workbookViewId="0">
      <selection activeCell="H27" sqref="H27"/>
    </sheetView>
  </sheetViews>
  <sheetFormatPr defaultColWidth="8.85546875" defaultRowHeight="15"/>
  <cols>
    <col min="1" max="1" width="14.28515625" style="1" customWidth="1"/>
    <col min="2" max="2" width="58.7109375" style="4" customWidth="1"/>
    <col min="3" max="3" width="16.85546875" style="3" customWidth="1"/>
    <col min="4" max="4" width="11.28515625" style="28" customWidth="1"/>
    <col min="5" max="5" width="28.7109375" style="4" customWidth="1"/>
    <col min="6" max="6" width="63" style="5" customWidth="1"/>
    <col min="7" max="7" width="14.28515625" style="4" customWidth="1"/>
    <col min="8" max="8" width="12.7109375" style="4" customWidth="1"/>
    <col min="9" max="9" width="33" style="4" customWidth="1"/>
    <col min="10" max="10" width="11.7109375" style="4" customWidth="1"/>
    <col min="11" max="16384" width="8.85546875" style="4"/>
  </cols>
  <sheetData>
    <row r="2" spans="1:8">
      <c r="B2" s="2" t="s">
        <v>0</v>
      </c>
    </row>
    <row r="3" spans="1:8">
      <c r="B3" s="2"/>
    </row>
    <row r="4" spans="1:8" ht="26.25">
      <c r="A4" s="6" t="s">
        <v>1</v>
      </c>
      <c r="C4" s="7"/>
      <c r="D4" s="29"/>
      <c r="E4" s="6" t="s">
        <v>2</v>
      </c>
    </row>
    <row r="5" spans="1:8">
      <c r="A5" t="s">
        <v>3</v>
      </c>
      <c r="B5"/>
      <c r="C5"/>
      <c r="E5"/>
      <c r="F5"/>
      <c r="G5"/>
      <c r="H5"/>
    </row>
    <row r="6" spans="1:8">
      <c r="A6" s="8">
        <v>41915</v>
      </c>
      <c r="B6" t="s">
        <v>4</v>
      </c>
      <c r="C6" s="25">
        <v>3473.92</v>
      </c>
      <c r="E6" t="s">
        <v>5</v>
      </c>
      <c r="F6"/>
      <c r="G6"/>
      <c r="H6"/>
    </row>
    <row r="7" spans="1:8">
      <c r="A7" s="8">
        <v>41922</v>
      </c>
      <c r="B7" t="s">
        <v>4</v>
      </c>
      <c r="C7" s="25">
        <v>1518.02</v>
      </c>
      <c r="E7" s="8">
        <v>41926</v>
      </c>
      <c r="F7" t="s">
        <v>6</v>
      </c>
      <c r="G7">
        <v>241.78</v>
      </c>
      <c r="H7" s="25">
        <f>G7</f>
        <v>241.78</v>
      </c>
    </row>
    <row r="8" spans="1:8">
      <c r="A8" s="8">
        <v>41929</v>
      </c>
      <c r="B8" t="s">
        <v>7</v>
      </c>
      <c r="C8" s="25">
        <v>7699.66</v>
      </c>
      <c r="E8"/>
      <c r="F8"/>
      <c r="G8"/>
      <c r="H8"/>
    </row>
    <row r="9" spans="1:8">
      <c r="A9" s="8">
        <v>41936</v>
      </c>
      <c r="B9" t="s">
        <v>4</v>
      </c>
      <c r="C9" s="25">
        <v>3261.22</v>
      </c>
      <c r="E9" t="s">
        <v>8</v>
      </c>
      <c r="F9"/>
      <c r="G9"/>
      <c r="H9"/>
    </row>
    <row r="10" spans="1:8">
      <c r="A10" s="8">
        <v>41943</v>
      </c>
      <c r="B10" t="s">
        <v>4</v>
      </c>
      <c r="C10" s="25">
        <v>2511.29</v>
      </c>
      <c r="E10" s="8">
        <v>42002</v>
      </c>
      <c r="F10" t="s">
        <v>9</v>
      </c>
      <c r="G10">
        <v>1250</v>
      </c>
      <c r="H10"/>
    </row>
    <row r="11" spans="1:8">
      <c r="A11" s="8">
        <v>41950</v>
      </c>
      <c r="B11" t="s">
        <v>4</v>
      </c>
      <c r="C11" s="25">
        <v>3909.31</v>
      </c>
      <c r="E11" s="8">
        <v>41995</v>
      </c>
      <c r="F11" t="s">
        <v>9</v>
      </c>
      <c r="G11">
        <v>1250</v>
      </c>
      <c r="H11"/>
    </row>
    <row r="12" spans="1:8">
      <c r="A12" s="8">
        <v>41957</v>
      </c>
      <c r="B12" t="s">
        <v>4</v>
      </c>
      <c r="C12" s="25">
        <v>4477.3100000000004</v>
      </c>
      <c r="E12" s="8">
        <v>41988</v>
      </c>
      <c r="F12" t="s">
        <v>9</v>
      </c>
      <c r="G12">
        <v>1250</v>
      </c>
      <c r="H12"/>
    </row>
    <row r="13" spans="1:8">
      <c r="A13" s="8">
        <v>41964</v>
      </c>
      <c r="B13" t="s">
        <v>4</v>
      </c>
      <c r="C13" s="25">
        <v>8035.4</v>
      </c>
      <c r="E13" s="8">
        <v>41981</v>
      </c>
      <c r="F13" t="s">
        <v>9</v>
      </c>
      <c r="G13">
        <v>1250</v>
      </c>
      <c r="H13"/>
    </row>
    <row r="14" spans="1:8">
      <c r="A14" s="8">
        <v>41971</v>
      </c>
      <c r="B14" t="s">
        <v>10</v>
      </c>
      <c r="C14" s="25">
        <v>6582.21</v>
      </c>
      <c r="E14" s="8">
        <v>41974</v>
      </c>
      <c r="F14" t="s">
        <v>9</v>
      </c>
      <c r="G14">
        <v>1250</v>
      </c>
      <c r="H14"/>
    </row>
    <row r="15" spans="1:8">
      <c r="A15" s="8">
        <v>41978</v>
      </c>
      <c r="B15" t="s">
        <v>7</v>
      </c>
      <c r="C15" s="25">
        <v>8306.0499999999993</v>
      </c>
      <c r="E15" s="8">
        <v>41967</v>
      </c>
      <c r="F15" t="s">
        <v>9</v>
      </c>
      <c r="G15">
        <v>1250</v>
      </c>
      <c r="H15"/>
    </row>
    <row r="16" spans="1:8">
      <c r="A16" s="8">
        <v>41983</v>
      </c>
      <c r="B16" t="s">
        <v>4</v>
      </c>
      <c r="C16" s="25">
        <v>4247.75</v>
      </c>
      <c r="E16" s="8">
        <v>41960</v>
      </c>
      <c r="F16" t="s">
        <v>9</v>
      </c>
      <c r="G16">
        <v>1250</v>
      </c>
      <c r="H16"/>
    </row>
    <row r="17" spans="1:8">
      <c r="A17" s="8">
        <v>41992</v>
      </c>
      <c r="B17" t="s">
        <v>7</v>
      </c>
      <c r="C17" s="25">
        <v>7532.13</v>
      </c>
      <c r="E17" s="8">
        <v>41953</v>
      </c>
      <c r="F17" t="s">
        <v>9</v>
      </c>
      <c r="G17">
        <v>1250</v>
      </c>
      <c r="H17"/>
    </row>
    <row r="18" spans="1:8">
      <c r="A18" s="8">
        <v>41997</v>
      </c>
      <c r="B18" t="s">
        <v>11</v>
      </c>
      <c r="C18" s="25">
        <v>1956.94</v>
      </c>
      <c r="E18" s="8">
        <v>41946</v>
      </c>
      <c r="F18" t="s">
        <v>9</v>
      </c>
      <c r="G18">
        <v>1250</v>
      </c>
      <c r="H18"/>
    </row>
    <row r="19" spans="1:8">
      <c r="A19" s="8">
        <v>42004</v>
      </c>
      <c r="B19" t="s">
        <v>4</v>
      </c>
      <c r="C19" s="25">
        <v>5225.12</v>
      </c>
      <c r="E19" s="8">
        <v>41935</v>
      </c>
      <c r="F19" t="s">
        <v>9</v>
      </c>
      <c r="G19">
        <v>1250</v>
      </c>
      <c r="H19"/>
    </row>
    <row r="20" spans="1:8">
      <c r="A20" t="s">
        <v>12</v>
      </c>
      <c r="B20"/>
      <c r="C20"/>
      <c r="E20" s="8">
        <v>41918</v>
      </c>
      <c r="F20" t="s">
        <v>9</v>
      </c>
      <c r="G20">
        <v>1250</v>
      </c>
      <c r="H20" s="25">
        <f>SUM(G10:G20)</f>
        <v>13750</v>
      </c>
    </row>
    <row r="21" spans="1:8">
      <c r="A21" s="8">
        <v>41992</v>
      </c>
      <c r="B21" t="s">
        <v>4</v>
      </c>
      <c r="C21" s="25">
        <v>1100</v>
      </c>
      <c r="E21"/>
      <c r="F21"/>
      <c r="G21"/>
      <c r="H21"/>
    </row>
    <row r="22" spans="1:8">
      <c r="A22" t="s">
        <v>13</v>
      </c>
      <c r="B22"/>
      <c r="C22"/>
      <c r="E22" t="s">
        <v>14</v>
      </c>
      <c r="F22"/>
      <c r="G22"/>
      <c r="H22"/>
    </row>
    <row r="23" spans="1:8">
      <c r="A23" s="8">
        <v>41953</v>
      </c>
      <c r="B23" t="s">
        <v>15</v>
      </c>
      <c r="C23">
        <v>7.7</v>
      </c>
      <c r="E23" s="8">
        <v>42004</v>
      </c>
      <c r="F23" t="s">
        <v>16</v>
      </c>
      <c r="G23">
        <v>3000</v>
      </c>
      <c r="H23"/>
    </row>
    <row r="24" spans="1:8">
      <c r="A24" s="8">
        <v>41969</v>
      </c>
      <c r="B24" t="s">
        <v>17</v>
      </c>
      <c r="C24" s="25">
        <v>1500</v>
      </c>
      <c r="E24" s="8">
        <v>41973</v>
      </c>
      <c r="F24" t="s">
        <v>16</v>
      </c>
      <c r="G24">
        <v>3000</v>
      </c>
      <c r="H24"/>
    </row>
    <row r="25" spans="1:8">
      <c r="A25" s="8">
        <v>41969</v>
      </c>
      <c r="B25" t="s">
        <v>18</v>
      </c>
      <c r="C25" s="25">
        <v>520</v>
      </c>
      <c r="E25" s="8">
        <v>41941</v>
      </c>
      <c r="F25" t="s">
        <v>16</v>
      </c>
      <c r="G25">
        <v>3000</v>
      </c>
      <c r="H25" s="25">
        <f>SUM(G23:G25)</f>
        <v>9000</v>
      </c>
    </row>
    <row r="26" spans="1:8">
      <c r="A26" s="8"/>
      <c r="B26"/>
      <c r="C26"/>
      <c r="E26" s="8"/>
      <c r="F26"/>
      <c r="G26"/>
      <c r="H26">
        <f>SUM(H7:H25)</f>
        <v>22991.78</v>
      </c>
    </row>
    <row r="27" spans="1:8">
      <c r="A27" s="8" t="s">
        <v>19</v>
      </c>
      <c r="B27"/>
      <c r="C27"/>
      <c r="E27" s="8" t="s">
        <v>20</v>
      </c>
      <c r="F27"/>
      <c r="G27"/>
      <c r="H27"/>
    </row>
    <row r="28" spans="1:8">
      <c r="A28" s="8">
        <v>41920</v>
      </c>
      <c r="B28" t="s">
        <v>21</v>
      </c>
      <c r="C28" s="25">
        <v>61.75</v>
      </c>
      <c r="E28" s="8">
        <v>41986</v>
      </c>
      <c r="F28" t="s">
        <v>22</v>
      </c>
      <c r="G28">
        <v>-2883.95</v>
      </c>
      <c r="H28" s="25">
        <f>G28</f>
        <v>-2883.95</v>
      </c>
    </row>
    <row r="29" spans="1:8">
      <c r="A29" s="8">
        <v>41934</v>
      </c>
      <c r="B29" t="s">
        <v>23</v>
      </c>
      <c r="C29" s="25">
        <v>138.65</v>
      </c>
      <c r="E29" s="8"/>
      <c r="F29"/>
      <c r="G29"/>
      <c r="H29"/>
    </row>
    <row r="30" spans="1:8">
      <c r="A30" s="8">
        <v>41936</v>
      </c>
      <c r="B30" t="s">
        <v>24</v>
      </c>
      <c r="C30" s="25">
        <v>6943.2</v>
      </c>
      <c r="E30" s="8" t="s">
        <v>25</v>
      </c>
      <c r="F30"/>
      <c r="G30"/>
      <c r="H30"/>
    </row>
    <row r="31" spans="1:8">
      <c r="A31" s="8">
        <v>41967</v>
      </c>
      <c r="B31" t="s">
        <v>26</v>
      </c>
      <c r="C31" s="25">
        <v>1399.09</v>
      </c>
      <c r="E31" s="8">
        <v>42002</v>
      </c>
      <c r="F31" t="s">
        <v>27</v>
      </c>
      <c r="G31">
        <v>-400.7</v>
      </c>
      <c r="H31"/>
    </row>
    <row r="32" spans="1:8">
      <c r="A32" s="8">
        <v>41992</v>
      </c>
      <c r="B32" t="s">
        <v>28</v>
      </c>
      <c r="C32" s="25">
        <v>14045.35</v>
      </c>
      <c r="E32" s="8">
        <v>41991</v>
      </c>
      <c r="F32" t="s">
        <v>27</v>
      </c>
      <c r="G32">
        <v>-400.7</v>
      </c>
      <c r="H32"/>
    </row>
    <row r="33" spans="1:8">
      <c r="A33" s="25"/>
      <c r="B33" s="25"/>
      <c r="C33" s="25" t="s">
        <v>153</v>
      </c>
      <c r="D33" s="30">
        <f>SUM(C6:C32)</f>
        <v>94452.069999999992</v>
      </c>
      <c r="E33" s="8">
        <v>41984</v>
      </c>
      <c r="F33" t="s">
        <v>27</v>
      </c>
      <c r="G33">
        <v>-400.7</v>
      </c>
      <c r="H33"/>
    </row>
    <row r="34" spans="1:8">
      <c r="A34" t="s">
        <v>29</v>
      </c>
      <c r="B34"/>
      <c r="C34"/>
      <c r="E34" s="8">
        <v>41977</v>
      </c>
      <c r="F34" t="s">
        <v>27</v>
      </c>
      <c r="G34">
        <v>-400.7</v>
      </c>
      <c r="H34"/>
    </row>
    <row r="35" spans="1:8">
      <c r="A35" s="8">
        <v>41974</v>
      </c>
      <c r="B35" t="s">
        <v>30</v>
      </c>
      <c r="C35">
        <v>-10</v>
      </c>
      <c r="E35" s="8">
        <v>41970</v>
      </c>
      <c r="F35" t="s">
        <v>27</v>
      </c>
      <c r="G35">
        <v>-400.7</v>
      </c>
      <c r="H35"/>
    </row>
    <row r="36" spans="1:8">
      <c r="A36" s="8">
        <v>41944</v>
      </c>
      <c r="B36" t="s">
        <v>30</v>
      </c>
      <c r="C36">
        <v>-10</v>
      </c>
      <c r="E36" s="8">
        <v>41963</v>
      </c>
      <c r="F36" t="s">
        <v>27</v>
      </c>
      <c r="G36">
        <v>-400.7</v>
      </c>
      <c r="H36"/>
    </row>
    <row r="37" spans="1:8">
      <c r="A37" s="8">
        <v>41913</v>
      </c>
      <c r="B37" t="s">
        <v>30</v>
      </c>
      <c r="C37">
        <v>-10</v>
      </c>
      <c r="D37" s="28">
        <f>SUM(C35:C37)</f>
        <v>-30</v>
      </c>
      <c r="E37" s="8">
        <v>41956</v>
      </c>
      <c r="F37" t="s">
        <v>27</v>
      </c>
      <c r="G37">
        <v>-400.7</v>
      </c>
      <c r="H37"/>
    </row>
    <row r="38" spans="1:8">
      <c r="A38" s="8"/>
      <c r="B38"/>
      <c r="C38"/>
      <c r="E38" s="8">
        <v>41949</v>
      </c>
      <c r="F38" t="s">
        <v>27</v>
      </c>
      <c r="G38">
        <v>-400.7</v>
      </c>
      <c r="H38"/>
    </row>
    <row r="39" spans="1:8">
      <c r="A39" t="s">
        <v>31</v>
      </c>
      <c r="B39"/>
      <c r="C39"/>
      <c r="E39" s="8">
        <v>41942</v>
      </c>
      <c r="F39" t="s">
        <v>27</v>
      </c>
      <c r="G39">
        <v>-400.7</v>
      </c>
      <c r="H39"/>
    </row>
    <row r="40" spans="1:8">
      <c r="A40" s="8">
        <v>42001</v>
      </c>
      <c r="B40" t="s">
        <v>32</v>
      </c>
      <c r="C40">
        <v>-1320</v>
      </c>
      <c r="E40" s="8">
        <v>41935</v>
      </c>
      <c r="F40" t="s">
        <v>27</v>
      </c>
      <c r="G40">
        <v>-400.7</v>
      </c>
      <c r="H40"/>
    </row>
    <row r="41" spans="1:8">
      <c r="A41" s="8">
        <v>41984</v>
      </c>
      <c r="B41" t="s">
        <v>33</v>
      </c>
      <c r="C41">
        <v>-179.95</v>
      </c>
      <c r="D41" s="28">
        <f>SUM(C40:C41)</f>
        <v>-1499.95</v>
      </c>
      <c r="E41" s="8">
        <v>41928</v>
      </c>
      <c r="F41" t="s">
        <v>27</v>
      </c>
      <c r="G41">
        <v>-400.7</v>
      </c>
      <c r="H41"/>
    </row>
    <row r="42" spans="1:8">
      <c r="A42"/>
      <c r="B42"/>
      <c r="C42"/>
      <c r="E42" s="8">
        <v>41921</v>
      </c>
      <c r="F42" t="s">
        <v>27</v>
      </c>
      <c r="G42">
        <v>-400.7</v>
      </c>
      <c r="H42"/>
    </row>
    <row r="43" spans="1:8">
      <c r="A43" t="s">
        <v>34</v>
      </c>
      <c r="B43"/>
      <c r="C43"/>
      <c r="E43" s="8">
        <v>41914</v>
      </c>
      <c r="F43" t="s">
        <v>27</v>
      </c>
      <c r="G43">
        <v>-400.7</v>
      </c>
      <c r="H43" s="25">
        <f>SUM(G31:G43)</f>
        <v>-5209.0999999999985</v>
      </c>
    </row>
    <row r="44" spans="1:8">
      <c r="A44" s="8">
        <v>41915</v>
      </c>
      <c r="B44" t="s">
        <v>35</v>
      </c>
      <c r="C44">
        <v>-719</v>
      </c>
      <c r="D44" s="28">
        <f>C44</f>
        <v>-719</v>
      </c>
      <c r="E44" s="8"/>
      <c r="F44"/>
      <c r="G44"/>
      <c r="H44"/>
    </row>
    <row r="45" spans="1:8">
      <c r="A45" s="8">
        <v>41942</v>
      </c>
      <c r="B45" t="s">
        <v>36</v>
      </c>
      <c r="C45">
        <v>-1058.42</v>
      </c>
      <c r="D45" s="28">
        <f>C45+C48</f>
        <v>-1483.42</v>
      </c>
      <c r="E45" s="8" t="s">
        <v>37</v>
      </c>
      <c r="F45"/>
      <c r="G45"/>
      <c r="H45"/>
    </row>
    <row r="46" spans="1:8">
      <c r="A46" s="8">
        <v>41943</v>
      </c>
      <c r="B46" t="s">
        <v>38</v>
      </c>
      <c r="C46">
        <v>-106</v>
      </c>
      <c r="D46" s="28">
        <f>C46+C47+C49</f>
        <v>-1258.55</v>
      </c>
      <c r="E46" s="8">
        <v>41913</v>
      </c>
      <c r="F46" t="s">
        <v>39</v>
      </c>
      <c r="G46">
        <v>-99.95</v>
      </c>
      <c r="H46"/>
    </row>
    <row r="47" spans="1:8">
      <c r="A47" s="8">
        <v>41944</v>
      </c>
      <c r="B47" t="s">
        <v>40</v>
      </c>
      <c r="C47">
        <v>-872.55</v>
      </c>
      <c r="E47" s="8">
        <v>41922</v>
      </c>
      <c r="F47" t="s">
        <v>41</v>
      </c>
      <c r="G47">
        <v>-98.93</v>
      </c>
      <c r="H47"/>
    </row>
    <row r="48" spans="1:8">
      <c r="A48" s="8">
        <v>41915</v>
      </c>
      <c r="B48" t="s">
        <v>42</v>
      </c>
      <c r="C48">
        <v>-425</v>
      </c>
      <c r="E48" s="8">
        <v>41972</v>
      </c>
      <c r="F48" t="s">
        <v>43</v>
      </c>
      <c r="G48">
        <v>-94.31</v>
      </c>
      <c r="H48"/>
    </row>
    <row r="49" spans="1:8">
      <c r="A49" s="8">
        <v>41941</v>
      </c>
      <c r="B49" t="s">
        <v>44</v>
      </c>
      <c r="C49">
        <v>-280</v>
      </c>
      <c r="E49" s="8">
        <v>41934</v>
      </c>
      <c r="F49" t="s">
        <v>45</v>
      </c>
      <c r="G49">
        <v>-94.31</v>
      </c>
      <c r="H49"/>
    </row>
    <row r="50" spans="1:8">
      <c r="A50" s="8">
        <v>41935</v>
      </c>
      <c r="B50" t="s">
        <v>46</v>
      </c>
      <c r="C50">
        <v>-20</v>
      </c>
      <c r="D50" s="28">
        <f>C50</f>
        <v>-20</v>
      </c>
      <c r="E50" s="8">
        <v>41951</v>
      </c>
      <c r="F50" t="s">
        <v>47</v>
      </c>
      <c r="G50">
        <v>-94.3</v>
      </c>
      <c r="H50"/>
    </row>
    <row r="51" spans="1:8">
      <c r="A51"/>
      <c r="B51"/>
      <c r="C51"/>
      <c r="E51" s="8">
        <v>41982</v>
      </c>
      <c r="F51" t="s">
        <v>48</v>
      </c>
      <c r="G51">
        <v>-94.24</v>
      </c>
      <c r="H51"/>
    </row>
    <row r="52" spans="1:8">
      <c r="A52" t="s">
        <v>37</v>
      </c>
      <c r="B52"/>
      <c r="C52"/>
      <c r="E52" s="8">
        <v>42004</v>
      </c>
      <c r="F52" t="s">
        <v>49</v>
      </c>
      <c r="G52">
        <v>-93.48</v>
      </c>
      <c r="H52"/>
    </row>
    <row r="53" spans="1:8">
      <c r="A53" s="8">
        <v>41955</v>
      </c>
      <c r="B53" t="s">
        <v>50</v>
      </c>
      <c r="C53">
        <v>-48.7</v>
      </c>
      <c r="E53" s="8">
        <v>41993</v>
      </c>
      <c r="F53" t="s">
        <v>51</v>
      </c>
      <c r="G53">
        <v>-91.53</v>
      </c>
      <c r="H53"/>
    </row>
    <row r="54" spans="1:8">
      <c r="A54" s="8">
        <v>41990</v>
      </c>
      <c r="B54" t="s">
        <v>52</v>
      </c>
      <c r="C54">
        <v>-61.53</v>
      </c>
      <c r="E54" s="8">
        <v>41963</v>
      </c>
      <c r="F54" t="s">
        <v>53</v>
      </c>
      <c r="G54">
        <v>-81.540000000000006</v>
      </c>
      <c r="H54"/>
    </row>
    <row r="55" spans="1:8">
      <c r="A55" s="8">
        <v>41942</v>
      </c>
      <c r="B55" t="s">
        <v>54</v>
      </c>
      <c r="C55">
        <v>-61.26</v>
      </c>
      <c r="E55" s="8">
        <v>41920</v>
      </c>
      <c r="F55" t="s">
        <v>55</v>
      </c>
      <c r="G55">
        <v>-56.11</v>
      </c>
      <c r="H55"/>
    </row>
    <row r="56" spans="1:8">
      <c r="A56" s="8">
        <v>41927</v>
      </c>
      <c r="B56" t="s">
        <v>56</v>
      </c>
      <c r="C56">
        <v>-67.56</v>
      </c>
      <c r="E56" s="8">
        <v>41927</v>
      </c>
      <c r="F56" t="s">
        <v>57</v>
      </c>
      <c r="G56">
        <v>-48.95</v>
      </c>
      <c r="H56"/>
    </row>
    <row r="57" spans="1:8">
      <c r="A57" s="8">
        <v>41962</v>
      </c>
      <c r="B57" t="s">
        <v>58</v>
      </c>
      <c r="C57">
        <v>-52.34</v>
      </c>
      <c r="E57" s="8">
        <v>41969</v>
      </c>
      <c r="F57" t="s">
        <v>59</v>
      </c>
      <c r="G57">
        <v>-46.16</v>
      </c>
      <c r="H57" s="25">
        <f>SUM(G46:G57)</f>
        <v>-993.81</v>
      </c>
    </row>
    <row r="58" spans="1:8">
      <c r="A58" s="8">
        <v>41977</v>
      </c>
      <c r="B58" t="s">
        <v>60</v>
      </c>
      <c r="C58">
        <v>-48.26</v>
      </c>
      <c r="E58" s="8"/>
      <c r="F58"/>
      <c r="G58"/>
      <c r="H58"/>
    </row>
    <row r="59" spans="1:8">
      <c r="A59" s="8">
        <v>41949</v>
      </c>
      <c r="B59" t="s">
        <v>61</v>
      </c>
      <c r="C59">
        <v>-52.72</v>
      </c>
      <c r="E59" s="8" t="s">
        <v>62</v>
      </c>
      <c r="F59"/>
      <c r="G59"/>
      <c r="H59"/>
    </row>
    <row r="60" spans="1:8">
      <c r="A60" s="8">
        <v>41983</v>
      </c>
      <c r="B60" t="s">
        <v>63</v>
      </c>
      <c r="C60">
        <v>-40.619999999999997</v>
      </c>
      <c r="E60" s="8">
        <v>41940</v>
      </c>
      <c r="F60" t="s">
        <v>64</v>
      </c>
      <c r="G60">
        <v>-3186.43</v>
      </c>
      <c r="H60" s="25">
        <f>G60</f>
        <v>-3186.43</v>
      </c>
    </row>
    <row r="61" spans="1:8">
      <c r="A61" s="8">
        <v>41997</v>
      </c>
      <c r="B61" t="s">
        <v>65</v>
      </c>
      <c r="C61">
        <v>-56.61</v>
      </c>
      <c r="E61" s="8">
        <v>41982</v>
      </c>
      <c r="F61" t="s">
        <v>66</v>
      </c>
      <c r="G61">
        <v>-176.34</v>
      </c>
      <c r="H61"/>
    </row>
    <row r="62" spans="1:8">
      <c r="A62" s="8">
        <v>41969</v>
      </c>
      <c r="B62" t="s">
        <v>67</v>
      </c>
      <c r="C62">
        <v>-50.13</v>
      </c>
      <c r="E62" s="8">
        <v>41953</v>
      </c>
      <c r="F62" t="s">
        <v>66</v>
      </c>
      <c r="G62">
        <v>-176.34</v>
      </c>
      <c r="H62"/>
    </row>
    <row r="63" spans="1:8">
      <c r="A63" s="8">
        <v>41975</v>
      </c>
      <c r="B63" t="s">
        <v>68</v>
      </c>
      <c r="C63">
        <v>-30.94</v>
      </c>
      <c r="E63" s="8">
        <v>41921</v>
      </c>
      <c r="F63" t="s">
        <v>66</v>
      </c>
      <c r="G63">
        <v>-176.34</v>
      </c>
      <c r="H63" s="25">
        <f>SUM(G61:G63)</f>
        <v>-529.02</v>
      </c>
    </row>
    <row r="64" spans="1:8">
      <c r="A64" s="8">
        <v>41943</v>
      </c>
      <c r="B64" t="s">
        <v>69</v>
      </c>
      <c r="C64">
        <v>-37.29</v>
      </c>
      <c r="D64" s="28">
        <f>SUM(C53:C64)</f>
        <v>-607.96</v>
      </c>
      <c r="E64" s="8">
        <v>41930</v>
      </c>
      <c r="F64" t="s">
        <v>70</v>
      </c>
      <c r="G64">
        <v>-19.989999999999998</v>
      </c>
      <c r="H64" s="25">
        <f>G64</f>
        <v>-19.989999999999998</v>
      </c>
    </row>
    <row r="65" spans="1:8">
      <c r="A65"/>
      <c r="B65"/>
      <c r="C65"/>
      <c r="E65" s="8"/>
      <c r="F65"/>
      <c r="G65"/>
      <c r="H65"/>
    </row>
    <row r="66" spans="1:8">
      <c r="A66" t="s">
        <v>71</v>
      </c>
      <c r="B66"/>
      <c r="C66"/>
      <c r="E66" s="8" t="s">
        <v>72</v>
      </c>
      <c r="F66"/>
      <c r="G66"/>
      <c r="H66"/>
    </row>
    <row r="67" spans="1:8">
      <c r="A67" s="8">
        <v>42002</v>
      </c>
      <c r="B67" t="s">
        <v>73</v>
      </c>
      <c r="C67">
        <v>-331</v>
      </c>
      <c r="E67" s="8">
        <v>41967</v>
      </c>
      <c r="F67" t="s">
        <v>74</v>
      </c>
      <c r="G67">
        <v>-1004</v>
      </c>
      <c r="H67" s="25">
        <f>G67</f>
        <v>-1004</v>
      </c>
    </row>
    <row r="68" spans="1:8">
      <c r="A68" s="8">
        <v>41995</v>
      </c>
      <c r="B68" t="s">
        <v>73</v>
      </c>
      <c r="C68">
        <v>-331</v>
      </c>
      <c r="E68"/>
      <c r="F68"/>
      <c r="G68"/>
      <c r="H68"/>
    </row>
    <row r="69" spans="1:8">
      <c r="A69" s="8">
        <v>41988</v>
      </c>
      <c r="B69" t="s">
        <v>73</v>
      </c>
      <c r="C69">
        <v>-331</v>
      </c>
      <c r="E69" t="s">
        <v>75</v>
      </c>
      <c r="F69"/>
      <c r="G69"/>
      <c r="H69"/>
    </row>
    <row r="70" spans="1:8">
      <c r="A70" s="8">
        <v>41981</v>
      </c>
      <c r="B70" t="s">
        <v>73</v>
      </c>
      <c r="C70">
        <v>-331</v>
      </c>
      <c r="E70" s="8">
        <v>42003</v>
      </c>
      <c r="F70" t="s">
        <v>76</v>
      </c>
      <c r="G70">
        <v>-750</v>
      </c>
      <c r="H70"/>
    </row>
    <row r="71" spans="1:8">
      <c r="A71" s="8">
        <v>41974</v>
      </c>
      <c r="B71" t="s">
        <v>73</v>
      </c>
      <c r="C71">
        <v>-331</v>
      </c>
      <c r="E71" s="8">
        <v>41996</v>
      </c>
      <c r="F71" t="s">
        <v>76</v>
      </c>
      <c r="G71">
        <v>-750</v>
      </c>
      <c r="H71"/>
    </row>
    <row r="72" spans="1:8">
      <c r="A72" s="8">
        <v>41967</v>
      </c>
      <c r="B72" t="s">
        <v>73</v>
      </c>
      <c r="C72">
        <v>-331</v>
      </c>
      <c r="E72" s="8">
        <v>41989</v>
      </c>
      <c r="F72" t="s">
        <v>76</v>
      </c>
      <c r="G72">
        <v>-750</v>
      </c>
      <c r="H72"/>
    </row>
    <row r="73" spans="1:8">
      <c r="A73" s="8">
        <v>41960</v>
      </c>
      <c r="B73" t="s">
        <v>73</v>
      </c>
      <c r="C73">
        <v>-331</v>
      </c>
      <c r="E73" s="8">
        <v>41982</v>
      </c>
      <c r="F73" t="s">
        <v>76</v>
      </c>
      <c r="G73">
        <v>-750</v>
      </c>
      <c r="H73"/>
    </row>
    <row r="74" spans="1:8">
      <c r="A74" s="8">
        <v>41953</v>
      </c>
      <c r="B74" t="s">
        <v>73</v>
      </c>
      <c r="C74">
        <v>-331</v>
      </c>
      <c r="E74" s="8">
        <v>41975</v>
      </c>
      <c r="F74" t="s">
        <v>76</v>
      </c>
      <c r="G74">
        <v>-750</v>
      </c>
      <c r="H74"/>
    </row>
    <row r="75" spans="1:8">
      <c r="A75" s="8">
        <v>41946</v>
      </c>
      <c r="B75" t="s">
        <v>73</v>
      </c>
      <c r="C75">
        <v>-331</v>
      </c>
      <c r="E75" s="8">
        <v>41968</v>
      </c>
      <c r="F75" t="s">
        <v>76</v>
      </c>
      <c r="G75">
        <v>-750</v>
      </c>
      <c r="H75"/>
    </row>
    <row r="76" spans="1:8">
      <c r="A76" s="8">
        <v>41939</v>
      </c>
      <c r="B76" t="s">
        <v>73</v>
      </c>
      <c r="C76">
        <v>-331</v>
      </c>
      <c r="E76" s="8">
        <v>41961</v>
      </c>
      <c r="F76" t="s">
        <v>76</v>
      </c>
      <c r="G76">
        <v>-750</v>
      </c>
      <c r="H76"/>
    </row>
    <row r="77" spans="1:8">
      <c r="A77" s="8">
        <v>41932</v>
      </c>
      <c r="B77" t="s">
        <v>73</v>
      </c>
      <c r="C77">
        <v>-331</v>
      </c>
      <c r="E77" s="8">
        <v>41954</v>
      </c>
      <c r="F77" t="s">
        <v>76</v>
      </c>
      <c r="G77">
        <v>-750</v>
      </c>
      <c r="H77"/>
    </row>
    <row r="78" spans="1:8">
      <c r="A78" s="8">
        <v>41925</v>
      </c>
      <c r="B78" t="s">
        <v>73</v>
      </c>
      <c r="C78">
        <v>-331</v>
      </c>
      <c r="E78" s="8">
        <v>41947</v>
      </c>
      <c r="F78" t="s">
        <v>76</v>
      </c>
      <c r="G78">
        <v>-750</v>
      </c>
      <c r="H78"/>
    </row>
    <row r="79" spans="1:8">
      <c r="A79" s="8">
        <v>41919</v>
      </c>
      <c r="B79" t="s">
        <v>73</v>
      </c>
      <c r="C79">
        <v>-331</v>
      </c>
      <c r="D79" s="28">
        <f>SUM(C67:C79)</f>
        <v>-4303</v>
      </c>
      <c r="E79" s="8">
        <v>41940</v>
      </c>
      <c r="F79" t="s">
        <v>76</v>
      </c>
      <c r="G79">
        <v>-750</v>
      </c>
      <c r="H79"/>
    </row>
    <row r="80" spans="1:8">
      <c r="A80" s="8"/>
      <c r="B80"/>
      <c r="C80"/>
      <c r="E80" s="8">
        <v>41933</v>
      </c>
      <c r="F80" t="s">
        <v>76</v>
      </c>
      <c r="G80">
        <v>-750</v>
      </c>
      <c r="H80"/>
    </row>
    <row r="81" spans="1:8">
      <c r="A81" t="s">
        <v>77</v>
      </c>
      <c r="B81"/>
      <c r="C81"/>
      <c r="E81" s="8">
        <v>41926</v>
      </c>
      <c r="F81" t="s">
        <v>76</v>
      </c>
      <c r="G81">
        <v>-750</v>
      </c>
      <c r="H81"/>
    </row>
    <row r="82" spans="1:8">
      <c r="A82" s="8">
        <v>41989</v>
      </c>
      <c r="B82" t="s">
        <v>78</v>
      </c>
      <c r="C82">
        <v>-153.13</v>
      </c>
      <c r="E82" s="8">
        <v>41919</v>
      </c>
      <c r="F82" t="s">
        <v>76</v>
      </c>
      <c r="G82">
        <v>-750</v>
      </c>
      <c r="H82" s="25">
        <f>SUM(G70:G82)</f>
        <v>-9750</v>
      </c>
    </row>
    <row r="83" spans="1:8">
      <c r="A83" s="8">
        <v>41989</v>
      </c>
      <c r="B83" t="s">
        <v>79</v>
      </c>
      <c r="C83">
        <v>-59.98</v>
      </c>
      <c r="E83"/>
      <c r="F83"/>
      <c r="G83"/>
      <c r="H83"/>
    </row>
    <row r="84" spans="1:8">
      <c r="A84" s="8">
        <v>41943</v>
      </c>
      <c r="B84" t="s">
        <v>80</v>
      </c>
      <c r="C84">
        <v>-398</v>
      </c>
      <c r="D84" s="28">
        <f>SUM(C82:C84)</f>
        <v>-611.11</v>
      </c>
      <c r="E84" t="s">
        <v>81</v>
      </c>
      <c r="F84"/>
      <c r="G84"/>
      <c r="H84"/>
    </row>
    <row r="85" spans="1:8">
      <c r="A85"/>
      <c r="B85"/>
      <c r="C85"/>
      <c r="E85" s="8">
        <v>42002</v>
      </c>
      <c r="F85" t="s">
        <v>82</v>
      </c>
      <c r="G85">
        <v>-100</v>
      </c>
      <c r="H85"/>
    </row>
    <row r="86" spans="1:8">
      <c r="A86" t="s">
        <v>83</v>
      </c>
      <c r="B86"/>
      <c r="C86"/>
      <c r="E86" s="8">
        <v>41995</v>
      </c>
      <c r="F86" t="s">
        <v>82</v>
      </c>
      <c r="G86">
        <v>-100</v>
      </c>
      <c r="H86"/>
    </row>
    <row r="87" spans="1:8">
      <c r="A87" s="8">
        <v>41964</v>
      </c>
      <c r="B87" t="s">
        <v>84</v>
      </c>
      <c r="C87">
        <v>-38.44</v>
      </c>
      <c r="E87" s="8">
        <v>41988</v>
      </c>
      <c r="F87" t="s">
        <v>82</v>
      </c>
      <c r="G87">
        <v>-100</v>
      </c>
      <c r="H87"/>
    </row>
    <row r="88" spans="1:8">
      <c r="A88" s="8">
        <v>41966</v>
      </c>
      <c r="B88" t="s">
        <v>85</v>
      </c>
      <c r="C88">
        <v>-368.7</v>
      </c>
      <c r="D88" s="28">
        <f>SUM(C87:C88)</f>
        <v>-407.14</v>
      </c>
      <c r="E88" s="8">
        <v>41981</v>
      </c>
      <c r="F88" t="s">
        <v>82</v>
      </c>
      <c r="G88">
        <v>-100</v>
      </c>
      <c r="H88"/>
    </row>
    <row r="89" spans="1:8">
      <c r="A89"/>
      <c r="B89"/>
      <c r="C89"/>
      <c r="E89" s="8">
        <v>41974</v>
      </c>
      <c r="F89" t="s">
        <v>82</v>
      </c>
      <c r="G89">
        <v>-100</v>
      </c>
      <c r="H89"/>
    </row>
    <row r="90" spans="1:8">
      <c r="A90" t="s">
        <v>86</v>
      </c>
      <c r="B90"/>
      <c r="C90"/>
      <c r="E90" s="8">
        <v>41967</v>
      </c>
      <c r="F90" t="s">
        <v>82</v>
      </c>
      <c r="G90">
        <v>-100</v>
      </c>
      <c r="H90"/>
    </row>
    <row r="91" spans="1:8">
      <c r="A91" s="8">
        <v>41967</v>
      </c>
      <c r="B91" t="s">
        <v>87</v>
      </c>
      <c r="C91">
        <v>-2502</v>
      </c>
      <c r="D91" s="28">
        <f>C91</f>
        <v>-2502</v>
      </c>
      <c r="E91" s="8">
        <v>41960</v>
      </c>
      <c r="F91" t="s">
        <v>82</v>
      </c>
      <c r="G91">
        <v>-100</v>
      </c>
    </row>
    <row r="92" spans="1:8">
      <c r="A92" s="8"/>
      <c r="B92"/>
      <c r="C92"/>
      <c r="E92" s="8">
        <v>41953</v>
      </c>
      <c r="F92" t="s">
        <v>82</v>
      </c>
      <c r="G92">
        <v>-100</v>
      </c>
    </row>
    <row r="93" spans="1:8">
      <c r="A93" s="8" t="s">
        <v>88</v>
      </c>
      <c r="B93"/>
      <c r="C93"/>
      <c r="E93" s="8">
        <v>41946</v>
      </c>
      <c r="F93" t="s">
        <v>82</v>
      </c>
      <c r="G93">
        <v>-100</v>
      </c>
    </row>
    <row r="94" spans="1:8">
      <c r="A94" s="8">
        <v>41951</v>
      </c>
      <c r="B94" t="s">
        <v>89</v>
      </c>
      <c r="C94">
        <v>-2090</v>
      </c>
      <c r="D94" s="28">
        <f>SUM(C94)</f>
        <v>-2090</v>
      </c>
      <c r="E94" s="8">
        <v>41939</v>
      </c>
      <c r="F94" t="s">
        <v>82</v>
      </c>
      <c r="G94">
        <v>-100</v>
      </c>
    </row>
    <row r="95" spans="1:8">
      <c r="A95"/>
      <c r="B95"/>
      <c r="C95"/>
      <c r="E95" s="8">
        <v>41932</v>
      </c>
      <c r="F95" t="s">
        <v>82</v>
      </c>
      <c r="G95">
        <v>-100</v>
      </c>
    </row>
    <row r="96" spans="1:8">
      <c r="A96" t="s">
        <v>90</v>
      </c>
      <c r="B96"/>
      <c r="C96"/>
      <c r="E96" s="8">
        <v>41925</v>
      </c>
      <c r="F96" t="s">
        <v>82</v>
      </c>
      <c r="G96">
        <v>-100</v>
      </c>
    </row>
    <row r="97" spans="1:8">
      <c r="A97" s="8">
        <v>42003</v>
      </c>
      <c r="B97" t="s">
        <v>91</v>
      </c>
      <c r="C97">
        <v>-810</v>
      </c>
      <c r="E97" s="8">
        <v>41918</v>
      </c>
      <c r="F97" t="s">
        <v>82</v>
      </c>
      <c r="G97">
        <v>-100</v>
      </c>
      <c r="H97" s="4">
        <f>SUM(G85:G97)</f>
        <v>-1300</v>
      </c>
    </row>
    <row r="98" spans="1:8">
      <c r="A98" s="8">
        <v>41996</v>
      </c>
      <c r="B98" t="s">
        <v>91</v>
      </c>
      <c r="C98">
        <v>-810</v>
      </c>
      <c r="E98"/>
      <c r="F98"/>
      <c r="G98"/>
    </row>
    <row r="99" spans="1:8">
      <c r="A99" s="8">
        <v>41989</v>
      </c>
      <c r="B99" t="s">
        <v>91</v>
      </c>
      <c r="C99">
        <v>-810</v>
      </c>
      <c r="E99" t="s">
        <v>29</v>
      </c>
      <c r="F99"/>
      <c r="G99"/>
    </row>
    <row r="100" spans="1:8">
      <c r="A100" s="8">
        <v>41982</v>
      </c>
      <c r="B100" t="s">
        <v>91</v>
      </c>
      <c r="C100">
        <v>-810</v>
      </c>
      <c r="E100" s="8">
        <v>41974</v>
      </c>
      <c r="F100" t="s">
        <v>30</v>
      </c>
      <c r="G100">
        <v>-10</v>
      </c>
    </row>
    <row r="101" spans="1:8">
      <c r="A101" s="8">
        <v>41975</v>
      </c>
      <c r="B101" t="s">
        <v>91</v>
      </c>
      <c r="C101">
        <v>-810</v>
      </c>
      <c r="E101" s="8">
        <v>41944</v>
      </c>
      <c r="F101" t="s">
        <v>30</v>
      </c>
      <c r="G101">
        <v>-10</v>
      </c>
    </row>
    <row r="102" spans="1:8">
      <c r="A102" s="8">
        <v>41968</v>
      </c>
      <c r="B102" t="s">
        <v>91</v>
      </c>
      <c r="C102">
        <v>-810</v>
      </c>
      <c r="E102" s="8">
        <v>41913</v>
      </c>
      <c r="F102" t="s">
        <v>30</v>
      </c>
      <c r="G102">
        <v>-10</v>
      </c>
      <c r="H102" s="4">
        <f>SUM(G100:G102)</f>
        <v>-30</v>
      </c>
    </row>
    <row r="103" spans="1:8">
      <c r="A103" s="8">
        <v>41961</v>
      </c>
      <c r="B103" t="s">
        <v>91</v>
      </c>
      <c r="C103">
        <v>-810</v>
      </c>
      <c r="F103" s="4"/>
      <c r="H103" s="4">
        <f>SUM(H28:H102)</f>
        <v>-24906.3</v>
      </c>
    </row>
    <row r="104" spans="1:8">
      <c r="A104" s="8">
        <v>41954</v>
      </c>
      <c r="B104" t="s">
        <v>91</v>
      </c>
      <c r="C104">
        <v>-810</v>
      </c>
      <c r="F104" s="4"/>
    </row>
    <row r="105" spans="1:8">
      <c r="A105" s="8">
        <v>41947</v>
      </c>
      <c r="B105" t="s">
        <v>91</v>
      </c>
      <c r="C105">
        <v>-810</v>
      </c>
      <c r="F105" s="4"/>
    </row>
    <row r="106" spans="1:8">
      <c r="A106" s="8">
        <v>41940</v>
      </c>
      <c r="B106" t="s">
        <v>91</v>
      </c>
      <c r="C106">
        <v>-810</v>
      </c>
      <c r="F106" s="4"/>
    </row>
    <row r="107" spans="1:8">
      <c r="A107" s="8">
        <v>41933</v>
      </c>
      <c r="B107" t="s">
        <v>91</v>
      </c>
      <c r="C107">
        <v>-810</v>
      </c>
      <c r="F107" s="4"/>
    </row>
    <row r="108" spans="1:8">
      <c r="A108" s="8">
        <v>41926</v>
      </c>
      <c r="B108" t="s">
        <v>91</v>
      </c>
      <c r="C108">
        <v>-810</v>
      </c>
      <c r="F108" s="4"/>
    </row>
    <row r="109" spans="1:8">
      <c r="A109" s="8">
        <v>41919</v>
      </c>
      <c r="B109" t="s">
        <v>91</v>
      </c>
      <c r="C109">
        <v>-810</v>
      </c>
      <c r="D109" s="28">
        <f>SUM(C97:C109)</f>
        <v>-10530</v>
      </c>
      <c r="F109" s="4"/>
    </row>
    <row r="110" spans="1:8">
      <c r="A110" s="8"/>
      <c r="B110"/>
      <c r="C110"/>
      <c r="F110" s="4"/>
    </row>
    <row r="111" spans="1:8">
      <c r="A111" s="8" t="s">
        <v>92</v>
      </c>
      <c r="B111"/>
      <c r="C111"/>
      <c r="F111" s="4"/>
    </row>
    <row r="112" spans="1:8">
      <c r="A112" s="8">
        <v>42002</v>
      </c>
      <c r="B112" t="s">
        <v>93</v>
      </c>
      <c r="C112">
        <v>-1250</v>
      </c>
      <c r="F112" s="4"/>
    </row>
    <row r="113" spans="1:6">
      <c r="A113" s="8">
        <v>41995</v>
      </c>
      <c r="B113" t="s">
        <v>93</v>
      </c>
      <c r="C113">
        <v>-1250</v>
      </c>
      <c r="F113" s="4"/>
    </row>
    <row r="114" spans="1:6">
      <c r="A114" s="8">
        <v>41988</v>
      </c>
      <c r="B114" t="s">
        <v>93</v>
      </c>
      <c r="C114">
        <v>-1250</v>
      </c>
      <c r="F114" s="4"/>
    </row>
    <row r="115" spans="1:6">
      <c r="A115" s="8">
        <v>41981</v>
      </c>
      <c r="B115" t="s">
        <v>93</v>
      </c>
      <c r="C115">
        <v>-1250</v>
      </c>
      <c r="F115" s="4"/>
    </row>
    <row r="116" spans="1:6">
      <c r="A116" s="8">
        <v>41974</v>
      </c>
      <c r="B116" t="s">
        <v>93</v>
      </c>
      <c r="C116">
        <v>-1250</v>
      </c>
      <c r="F116" s="4"/>
    </row>
    <row r="117" spans="1:6">
      <c r="A117" s="8">
        <v>41967</v>
      </c>
      <c r="B117" t="s">
        <v>93</v>
      </c>
      <c r="C117">
        <v>-1250</v>
      </c>
      <c r="F117" s="4"/>
    </row>
    <row r="118" spans="1:6">
      <c r="A118" s="8">
        <v>41960</v>
      </c>
      <c r="B118" t="s">
        <v>93</v>
      </c>
      <c r="C118">
        <v>-1250</v>
      </c>
      <c r="F118" s="4"/>
    </row>
    <row r="119" spans="1:6">
      <c r="A119" s="8">
        <v>41953</v>
      </c>
      <c r="B119" t="s">
        <v>93</v>
      </c>
      <c r="C119">
        <v>-1250</v>
      </c>
      <c r="F119" s="4"/>
    </row>
    <row r="120" spans="1:6">
      <c r="A120" s="8">
        <v>41946</v>
      </c>
      <c r="B120" t="s">
        <v>93</v>
      </c>
      <c r="C120">
        <v>-1250</v>
      </c>
      <c r="F120" s="4"/>
    </row>
    <row r="121" spans="1:6">
      <c r="A121" s="8">
        <v>41935</v>
      </c>
      <c r="B121" t="s">
        <v>93</v>
      </c>
      <c r="C121">
        <v>-1250</v>
      </c>
      <c r="F121" s="4"/>
    </row>
    <row r="122" spans="1:6">
      <c r="A122" s="8">
        <v>41918</v>
      </c>
      <c r="B122" t="s">
        <v>93</v>
      </c>
      <c r="C122">
        <v>-1250</v>
      </c>
      <c r="F122" s="4"/>
    </row>
    <row r="123" spans="1:6">
      <c r="A123" s="8">
        <v>42004</v>
      </c>
      <c r="B123" t="s">
        <v>94</v>
      </c>
      <c r="C123">
        <v>-3000</v>
      </c>
      <c r="F123" s="4"/>
    </row>
    <row r="124" spans="1:6">
      <c r="A124" s="8">
        <v>41973</v>
      </c>
      <c r="B124" t="s">
        <v>94</v>
      </c>
      <c r="C124">
        <v>-3000</v>
      </c>
      <c r="F124" s="4"/>
    </row>
    <row r="125" spans="1:6">
      <c r="A125" s="8">
        <v>41941</v>
      </c>
      <c r="B125" t="s">
        <v>94</v>
      </c>
      <c r="C125">
        <v>-3000</v>
      </c>
      <c r="D125" s="28">
        <f>SUM(C112:C125)</f>
        <v>-22750</v>
      </c>
      <c r="F125" s="4"/>
    </row>
    <row r="126" spans="1:6">
      <c r="A126"/>
      <c r="B126"/>
      <c r="C126"/>
      <c r="F126" s="4"/>
    </row>
    <row r="127" spans="1:6">
      <c r="A127" t="s">
        <v>95</v>
      </c>
      <c r="B127"/>
      <c r="C127"/>
      <c r="F127" s="4"/>
    </row>
    <row r="128" spans="1:6">
      <c r="A128" s="8">
        <v>41993</v>
      </c>
      <c r="B128" t="s">
        <v>96</v>
      </c>
      <c r="C128">
        <v>-5000</v>
      </c>
      <c r="F128" s="4"/>
    </row>
    <row r="129" spans="1:6">
      <c r="A129" s="8">
        <v>42000</v>
      </c>
      <c r="B129" t="s">
        <v>96</v>
      </c>
      <c r="C129">
        <v>-2500</v>
      </c>
      <c r="F129" s="4"/>
    </row>
    <row r="130" spans="1:6">
      <c r="A130" s="8">
        <v>41974</v>
      </c>
      <c r="B130" t="s">
        <v>97</v>
      </c>
      <c r="C130">
        <v>-5000</v>
      </c>
      <c r="F130" s="4"/>
    </row>
    <row r="131" spans="1:6">
      <c r="A131" s="8">
        <v>41988</v>
      </c>
      <c r="B131" t="s">
        <v>97</v>
      </c>
      <c r="C131">
        <v>-4750</v>
      </c>
      <c r="F131" s="4"/>
    </row>
    <row r="132" spans="1:6">
      <c r="A132" s="8">
        <v>42002</v>
      </c>
      <c r="B132" t="s">
        <v>97</v>
      </c>
      <c r="C132">
        <v>-2250</v>
      </c>
      <c r="F132" s="4"/>
    </row>
    <row r="133" spans="1:6">
      <c r="A133" s="8">
        <v>41995</v>
      </c>
      <c r="B133" t="s">
        <v>97</v>
      </c>
      <c r="C133">
        <v>-1750</v>
      </c>
      <c r="F133" s="4"/>
    </row>
    <row r="134" spans="1:6">
      <c r="A134" s="8">
        <v>41981</v>
      </c>
      <c r="B134" t="s">
        <v>97</v>
      </c>
      <c r="C134">
        <v>-1750</v>
      </c>
      <c r="F134" s="4"/>
    </row>
    <row r="135" spans="1:6">
      <c r="A135" s="8">
        <v>41967</v>
      </c>
      <c r="B135" t="s">
        <v>97</v>
      </c>
      <c r="C135">
        <v>-1750</v>
      </c>
      <c r="F135" s="4"/>
    </row>
    <row r="136" spans="1:6">
      <c r="A136" s="8">
        <v>41960</v>
      </c>
      <c r="B136" t="s">
        <v>97</v>
      </c>
      <c r="C136">
        <v>-1750</v>
      </c>
      <c r="F136" s="4"/>
    </row>
    <row r="137" spans="1:6">
      <c r="A137" s="8">
        <v>41953</v>
      </c>
      <c r="B137" t="s">
        <v>97</v>
      </c>
      <c r="C137">
        <v>-1750</v>
      </c>
      <c r="F137" s="4"/>
    </row>
    <row r="138" spans="1:6">
      <c r="A138" s="8">
        <v>41946</v>
      </c>
      <c r="B138" t="s">
        <v>97</v>
      </c>
      <c r="C138">
        <v>-1750</v>
      </c>
      <c r="F138" s="4"/>
    </row>
    <row r="139" spans="1:6">
      <c r="A139" s="8">
        <v>41939</v>
      </c>
      <c r="B139" t="s">
        <v>97</v>
      </c>
      <c r="C139">
        <v>-1750</v>
      </c>
      <c r="F139" s="4"/>
    </row>
    <row r="140" spans="1:6">
      <c r="A140" s="8">
        <v>41932</v>
      </c>
      <c r="B140" t="s">
        <v>97</v>
      </c>
      <c r="C140">
        <v>-1750</v>
      </c>
      <c r="F140" s="4"/>
    </row>
    <row r="141" spans="1:6">
      <c r="A141" s="8">
        <v>41925</v>
      </c>
      <c r="B141" t="s">
        <v>97</v>
      </c>
      <c r="C141">
        <v>-1750</v>
      </c>
      <c r="F141" s="4"/>
    </row>
    <row r="142" spans="1:6">
      <c r="A142" s="8">
        <v>41918</v>
      </c>
      <c r="B142" t="s">
        <v>97</v>
      </c>
      <c r="C142">
        <v>-1750</v>
      </c>
      <c r="D142" s="28">
        <f>SUM(C128:C142)</f>
        <v>-37000</v>
      </c>
    </row>
    <row r="143" spans="1:6">
      <c r="A143"/>
      <c r="B143"/>
      <c r="C143"/>
    </row>
    <row r="144" spans="1:6">
      <c r="A144" t="s">
        <v>81</v>
      </c>
      <c r="B144"/>
      <c r="C144"/>
    </row>
    <row r="145" spans="1:4">
      <c r="A145" s="8">
        <v>42002</v>
      </c>
      <c r="B145" t="s">
        <v>82</v>
      </c>
      <c r="C145">
        <v>-100</v>
      </c>
    </row>
    <row r="146" spans="1:4">
      <c r="A146" s="8">
        <v>41995</v>
      </c>
      <c r="B146" t="s">
        <v>82</v>
      </c>
      <c r="C146">
        <v>-100</v>
      </c>
    </row>
    <row r="147" spans="1:4">
      <c r="A147" s="8">
        <v>41988</v>
      </c>
      <c r="B147" t="s">
        <v>82</v>
      </c>
      <c r="C147">
        <v>-100</v>
      </c>
    </row>
    <row r="148" spans="1:4">
      <c r="A148" s="8">
        <v>41981</v>
      </c>
      <c r="B148" t="s">
        <v>82</v>
      </c>
      <c r="C148">
        <v>-100</v>
      </c>
    </row>
    <row r="149" spans="1:4">
      <c r="A149" s="8">
        <v>41974</v>
      </c>
      <c r="B149" t="s">
        <v>82</v>
      </c>
      <c r="C149">
        <v>-100</v>
      </c>
    </row>
    <row r="150" spans="1:4">
      <c r="A150" s="8">
        <v>41967</v>
      </c>
      <c r="B150" t="s">
        <v>82</v>
      </c>
      <c r="C150">
        <v>-100</v>
      </c>
    </row>
    <row r="151" spans="1:4">
      <c r="A151" s="8">
        <v>41960</v>
      </c>
      <c r="B151" t="s">
        <v>82</v>
      </c>
      <c r="C151">
        <v>-100</v>
      </c>
    </row>
    <row r="152" spans="1:4">
      <c r="A152" s="8">
        <v>41953</v>
      </c>
      <c r="B152" t="s">
        <v>82</v>
      </c>
      <c r="C152">
        <v>-100</v>
      </c>
    </row>
    <row r="153" spans="1:4">
      <c r="A153" s="8">
        <v>41946</v>
      </c>
      <c r="B153" t="s">
        <v>82</v>
      </c>
      <c r="C153">
        <v>-100</v>
      </c>
    </row>
    <row r="154" spans="1:4">
      <c r="A154" s="8">
        <v>41939</v>
      </c>
      <c r="B154" t="s">
        <v>82</v>
      </c>
      <c r="C154">
        <v>-100</v>
      </c>
    </row>
    <row r="155" spans="1:4">
      <c r="A155" s="8">
        <v>41932</v>
      </c>
      <c r="B155" t="s">
        <v>82</v>
      </c>
      <c r="C155">
        <v>-100</v>
      </c>
    </row>
    <row r="156" spans="1:4">
      <c r="A156" s="8">
        <v>41925</v>
      </c>
      <c r="B156" t="s">
        <v>82</v>
      </c>
      <c r="C156">
        <v>-100</v>
      </c>
    </row>
    <row r="157" spans="1:4">
      <c r="A157" s="8">
        <v>41918</v>
      </c>
      <c r="B157" t="s">
        <v>82</v>
      </c>
      <c r="C157">
        <v>-100</v>
      </c>
      <c r="D157" s="28">
        <f>SUM(C145:C157)</f>
        <v>-1300</v>
      </c>
    </row>
    <row r="158" spans="1:4">
      <c r="A158"/>
      <c r="B158"/>
      <c r="C158"/>
    </row>
    <row r="159" spans="1:4">
      <c r="A159" t="s">
        <v>98</v>
      </c>
      <c r="B159"/>
      <c r="C159"/>
    </row>
    <row r="160" spans="1:4">
      <c r="A160" s="8">
        <v>41961</v>
      </c>
      <c r="B160" t="s">
        <v>99</v>
      </c>
      <c r="C160">
        <v>-10</v>
      </c>
    </row>
    <row r="161" spans="1:4">
      <c r="A161" s="8">
        <v>41982</v>
      </c>
      <c r="B161" t="s">
        <v>100</v>
      </c>
      <c r="C161">
        <v>-576</v>
      </c>
    </row>
    <row r="162" spans="1:4">
      <c r="A162" s="8">
        <v>41982</v>
      </c>
      <c r="B162" t="s">
        <v>101</v>
      </c>
      <c r="C162">
        <v>-24</v>
      </c>
    </row>
    <row r="163" spans="1:4">
      <c r="A163" s="8">
        <v>41918</v>
      </c>
      <c r="B163" t="s">
        <v>102</v>
      </c>
      <c r="C163">
        <v>-65.95</v>
      </c>
    </row>
    <row r="164" spans="1:4">
      <c r="A164" s="8">
        <v>41918</v>
      </c>
      <c r="B164" t="s">
        <v>103</v>
      </c>
      <c r="C164">
        <v>-68</v>
      </c>
    </row>
    <row r="165" spans="1:4">
      <c r="A165" s="8">
        <v>41946</v>
      </c>
      <c r="B165" t="s">
        <v>104</v>
      </c>
      <c r="C165">
        <v>-70.59</v>
      </c>
    </row>
    <row r="166" spans="1:4">
      <c r="A166" s="8">
        <v>41948</v>
      </c>
      <c r="B166" t="s">
        <v>105</v>
      </c>
      <c r="C166">
        <v>-117.13</v>
      </c>
    </row>
    <row r="167" spans="1:4">
      <c r="A167" s="8">
        <v>41976</v>
      </c>
      <c r="B167" t="s">
        <v>106</v>
      </c>
      <c r="C167">
        <v>-57</v>
      </c>
    </row>
    <row r="168" spans="1:4">
      <c r="A168" s="8">
        <v>41981</v>
      </c>
      <c r="B168" t="s">
        <v>107</v>
      </c>
      <c r="C168">
        <v>-75.040000000000006</v>
      </c>
    </row>
    <row r="169" spans="1:4">
      <c r="A169" s="8">
        <v>42002</v>
      </c>
      <c r="B169" t="s">
        <v>108</v>
      </c>
      <c r="C169">
        <v>-66</v>
      </c>
    </row>
    <row r="170" spans="1:4">
      <c r="A170" s="8">
        <v>41913</v>
      </c>
      <c r="B170" t="s">
        <v>109</v>
      </c>
      <c r="C170">
        <v>-66.94</v>
      </c>
    </row>
    <row r="171" spans="1:4">
      <c r="A171" s="8">
        <v>41946</v>
      </c>
      <c r="B171" t="s">
        <v>109</v>
      </c>
      <c r="C171">
        <v>-61.7</v>
      </c>
    </row>
    <row r="172" spans="1:4">
      <c r="A172" s="8">
        <v>41974</v>
      </c>
      <c r="B172" t="s">
        <v>109</v>
      </c>
      <c r="C172">
        <v>-60.75</v>
      </c>
      <c r="D172" s="28">
        <f>SUM(C160:C172)</f>
        <v>-1319.1000000000001</v>
      </c>
    </row>
    <row r="173" spans="1:4">
      <c r="A173"/>
      <c r="B173"/>
      <c r="C173"/>
    </row>
    <row r="174" spans="1:4">
      <c r="A174" t="s">
        <v>110</v>
      </c>
      <c r="B174"/>
      <c r="C174"/>
    </row>
    <row r="175" spans="1:4">
      <c r="A175" s="8">
        <v>41913</v>
      </c>
      <c r="B175" t="s">
        <v>111</v>
      </c>
      <c r="C175">
        <v>-69.900000000000006</v>
      </c>
    </row>
    <row r="176" spans="1:4">
      <c r="A176" s="8">
        <v>41913</v>
      </c>
      <c r="B176" t="s">
        <v>112</v>
      </c>
      <c r="C176">
        <v>-1110</v>
      </c>
    </row>
    <row r="177" spans="1:4">
      <c r="A177" s="8">
        <v>41928</v>
      </c>
      <c r="B177" t="s">
        <v>113</v>
      </c>
      <c r="C177">
        <v>-178</v>
      </c>
    </row>
    <row r="178" spans="1:4">
      <c r="A178" s="8">
        <v>41934</v>
      </c>
      <c r="B178" t="s">
        <v>114</v>
      </c>
      <c r="C178">
        <v>-2777.54</v>
      </c>
    </row>
    <row r="179" spans="1:4">
      <c r="A179" s="8">
        <v>41954</v>
      </c>
      <c r="B179" t="s">
        <v>115</v>
      </c>
      <c r="C179">
        <v>-14.7</v>
      </c>
    </row>
    <row r="180" spans="1:4">
      <c r="A180" s="8">
        <v>41956</v>
      </c>
      <c r="B180" t="s">
        <v>116</v>
      </c>
      <c r="C180">
        <v>-13.9</v>
      </c>
    </row>
    <row r="181" spans="1:4">
      <c r="A181" s="8">
        <v>41954</v>
      </c>
      <c r="B181" t="s">
        <v>117</v>
      </c>
      <c r="C181">
        <v>-128.9</v>
      </c>
      <c r="D181" s="28">
        <f>SUM(C175:C181)</f>
        <v>-4292.9399999999996</v>
      </c>
    </row>
    <row r="185" spans="1:4" ht="39">
      <c r="A185" s="1" t="s">
        <v>118</v>
      </c>
    </row>
    <row r="186" spans="1:4">
      <c r="A186" s="8">
        <v>41926</v>
      </c>
      <c r="B186" t="s">
        <v>119</v>
      </c>
      <c r="C186">
        <v>241.78</v>
      </c>
    </row>
    <row r="187" spans="1:4">
      <c r="A187" s="8">
        <v>41926</v>
      </c>
      <c r="B187" t="s">
        <v>120</v>
      </c>
      <c r="C187">
        <v>-241.78</v>
      </c>
    </row>
    <row r="188" spans="1:4">
      <c r="A188" s="33"/>
      <c r="B188" s="34"/>
      <c r="C188" s="31" t="s">
        <v>154</v>
      </c>
      <c r="D188" s="32">
        <f>SUM(D37:D187)</f>
        <v>-92724.170000000013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- to Company</vt:lpstr>
      <vt:lpstr>Breakdowns excel bank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2015-02-25T04:06:10Z</dcterms:modified>
</cp:coreProperties>
</file>